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701.MIBULG\Desktop\☆使用料改定関係資料\広報\資料\"/>
    </mc:Choice>
  </mc:AlternateContent>
  <bookViews>
    <workbookView xWindow="0" yWindow="0" windowWidth="20490" windowHeight="8355"/>
  </bookViews>
  <sheets>
    <sheet name="試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0" i="1"/>
  <c r="D9" i="1"/>
  <c r="I11" i="1"/>
  <c r="I9" i="1"/>
  <c r="D13" i="1"/>
  <c r="I12" i="1" l="1"/>
  <c r="D11" i="1"/>
  <c r="I13" i="1"/>
  <c r="D12" i="1"/>
  <c r="I10" i="1"/>
  <c r="I14" i="1" l="1"/>
  <c r="D14" i="1"/>
</calcChain>
</file>

<file path=xl/sharedStrings.xml><?xml version="1.0" encoding="utf-8"?>
<sst xmlns="http://schemas.openxmlformats.org/spreadsheetml/2006/main" count="24" uniqueCount="19">
  <si>
    <t>基本料金</t>
    <rPh sb="0" eb="4">
      <t>キホンリョウキン</t>
    </rPh>
    <phoneticPr fontId="2"/>
  </si>
  <si>
    <t>0～20㎥</t>
    <phoneticPr fontId="2"/>
  </si>
  <si>
    <t>㎥</t>
    <phoneticPr fontId="2"/>
  </si>
  <si>
    <t>超過料金</t>
    <rPh sb="0" eb="4">
      <t>チョウカリョウキン</t>
    </rPh>
    <phoneticPr fontId="2"/>
  </si>
  <si>
    <t>21～80㎥</t>
    <phoneticPr fontId="2"/>
  </si>
  <si>
    <t>81～200㎥</t>
    <phoneticPr fontId="2"/>
  </si>
  <si>
    <t>201～400㎥</t>
    <phoneticPr fontId="2"/>
  </si>
  <si>
    <t>401㎥以上</t>
    <rPh sb="4" eb="6">
      <t>イジョウ</t>
    </rPh>
    <phoneticPr fontId="2"/>
  </si>
  <si>
    <t>合計</t>
    <rPh sb="0" eb="2">
      <t>ゴウケイ</t>
    </rPh>
    <phoneticPr fontId="2"/>
  </si>
  <si>
    <t>増加額</t>
    <rPh sb="0" eb="3">
      <t>ゾウカガク</t>
    </rPh>
    <phoneticPr fontId="2"/>
  </si>
  <si>
    <t>0～20㎥</t>
    <phoneticPr fontId="2"/>
  </si>
  <si>
    <t>21～80㎥</t>
    <phoneticPr fontId="2"/>
  </si>
  <si>
    <t>201～400㎥</t>
    <phoneticPr fontId="2"/>
  </si>
  <si>
    <t>旧使用料（R6.5月検針まで）</t>
    <rPh sb="0" eb="1">
      <t>キュウ</t>
    </rPh>
    <rPh sb="1" eb="4">
      <t>シヨウリョウ</t>
    </rPh>
    <rPh sb="9" eb="10">
      <t>ガツ</t>
    </rPh>
    <rPh sb="10" eb="12">
      <t>ケンシン</t>
    </rPh>
    <phoneticPr fontId="2"/>
  </si>
  <si>
    <t>新使用料（R6.7月検針より）</t>
    <rPh sb="0" eb="4">
      <t>シンシヨウリョウ</t>
    </rPh>
    <rPh sb="9" eb="10">
      <t>ガツ</t>
    </rPh>
    <rPh sb="10" eb="12">
      <t>ケンシン</t>
    </rPh>
    <phoneticPr fontId="2"/>
  </si>
  <si>
    <t>２カ月間の使用水量</t>
    <rPh sb="2" eb="4">
      <t>ゲツカン</t>
    </rPh>
    <rPh sb="5" eb="9">
      <t>シヨウスイリョウ</t>
    </rPh>
    <phoneticPr fontId="2"/>
  </si>
  <si>
    <t>下水道使用料請求見込額試算シート</t>
    <rPh sb="0" eb="6">
      <t>ゲスイドウシヨウリョウ</t>
    </rPh>
    <rPh sb="6" eb="8">
      <t>セイキュウ</t>
    </rPh>
    <rPh sb="8" eb="10">
      <t>ミコミ</t>
    </rPh>
    <rPh sb="10" eb="11">
      <t>ガク</t>
    </rPh>
    <rPh sb="11" eb="13">
      <t>シサン</t>
    </rPh>
    <phoneticPr fontId="2"/>
  </si>
  <si>
    <t>※使用方法</t>
    <rPh sb="1" eb="5">
      <t>シヨウホウホウ</t>
    </rPh>
    <phoneticPr fontId="2"/>
  </si>
  <si>
    <t>　黄色のマスに２ヶ月分の使用水量を入力してください。２ヶ月分の使用水量は検針票に記載されています。
　なお、このシートで計算出来るのは下水道使用料のみとなります。実際の請求額は水道使用料分が合算されるため、計算結果以上の金額となります。</t>
    <rPh sb="1" eb="3">
      <t>キイロ</t>
    </rPh>
    <rPh sb="9" eb="11">
      <t>ゲツブン</t>
    </rPh>
    <rPh sb="12" eb="16">
      <t>シヨウスイリョウ</t>
    </rPh>
    <rPh sb="17" eb="19">
      <t>ニュウリョク</t>
    </rPh>
    <rPh sb="28" eb="30">
      <t>ゲツブン</t>
    </rPh>
    <rPh sb="31" eb="35">
      <t>シヨウスイリョウ</t>
    </rPh>
    <rPh sb="36" eb="39">
      <t>ケンシンヒョウ</t>
    </rPh>
    <rPh sb="40" eb="4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</si>
</sst>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#&quot;円&quot;"/>
    <numFmt numFmtId="179" formatCode="###.#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178" fontId="3" fillId="0" borderId="1" xfId="1" applyNumberFormat="1" applyFont="1" applyBorder="1">
      <alignment vertical="center"/>
    </xf>
    <xf numFmtId="178" fontId="3" fillId="0" borderId="1" xfId="1" applyNumberFormat="1" applyFont="1" applyBorder="1" applyAlignment="1">
      <alignment vertical="center" shrinkToFit="1"/>
    </xf>
    <xf numFmtId="179" fontId="3" fillId="0" borderId="1" xfId="1" applyNumberFormat="1" applyFont="1" applyBorder="1">
      <alignment vertical="center"/>
    </xf>
    <xf numFmtId="38" fontId="3" fillId="2" borderId="5" xfId="1" applyFont="1" applyFill="1" applyBorder="1">
      <alignment vertical="center"/>
    </xf>
    <xf numFmtId="38" fontId="3" fillId="0" borderId="5" xfId="1" applyFont="1" applyBorder="1">
      <alignment vertical="center"/>
    </xf>
    <xf numFmtId="178" fontId="4" fillId="3" borderId="1" xfId="1" applyNumberFormat="1" applyFont="1" applyFill="1" applyBorder="1" applyAlignment="1">
      <alignment vertical="center" shrinkToFit="1"/>
    </xf>
    <xf numFmtId="38" fontId="3" fillId="3" borderId="1" xfId="1" applyFont="1" applyFill="1" applyBorder="1" applyAlignment="1">
      <alignment horizontal="center" vertical="center"/>
    </xf>
    <xf numFmtId="178" fontId="3" fillId="0" borderId="5" xfId="1" applyNumberFormat="1" applyFont="1" applyBorder="1" applyAlignment="1">
      <alignment vertical="center" shrinkToFit="1"/>
    </xf>
    <xf numFmtId="38" fontId="3" fillId="0" borderId="0" xfId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4" sqref="D4"/>
    </sheetView>
  </sheetViews>
  <sheetFormatPr defaultRowHeight="18.75" x14ac:dyDescent="0.4"/>
  <cols>
    <col min="1" max="2" width="15.625" customWidth="1"/>
    <col min="3" max="3" width="12.625" customWidth="1"/>
    <col min="4" max="4" width="13.625" customWidth="1"/>
    <col min="6" max="7" width="15.625" customWidth="1"/>
    <col min="8" max="8" width="12.625" customWidth="1"/>
    <col min="9" max="9" width="13.625" customWidth="1"/>
  </cols>
  <sheetData>
    <row r="1" spans="1:11" ht="30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 x14ac:dyDescent="0.4">
      <c r="A2" s="1" t="s">
        <v>16</v>
      </c>
      <c r="B2" s="1"/>
      <c r="C2" s="1"/>
      <c r="D2" s="1"/>
      <c r="E2" s="1" t="s">
        <v>17</v>
      </c>
      <c r="G2" s="1"/>
      <c r="H2" s="1"/>
      <c r="I2" s="1"/>
      <c r="J2" s="1"/>
      <c r="K2" s="1"/>
    </row>
    <row r="3" spans="1:11" ht="30" customHeight="1" x14ac:dyDescent="0.4">
      <c r="A3" s="1"/>
      <c r="B3" s="1"/>
      <c r="C3" s="1"/>
      <c r="D3" s="1"/>
      <c r="E3" s="16" t="s">
        <v>18</v>
      </c>
      <c r="F3" s="16"/>
      <c r="G3" s="16"/>
      <c r="H3" s="16"/>
      <c r="I3" s="16"/>
      <c r="J3" s="1"/>
      <c r="K3" s="1"/>
    </row>
    <row r="4" spans="1:11" ht="30" customHeight="1" x14ac:dyDescent="0.4">
      <c r="B4" s="1" t="s">
        <v>15</v>
      </c>
      <c r="C4" s="1"/>
      <c r="D4" s="1"/>
      <c r="E4" s="16"/>
      <c r="F4" s="16"/>
      <c r="G4" s="16"/>
      <c r="H4" s="16"/>
      <c r="I4" s="16"/>
      <c r="J4" s="1"/>
      <c r="K4" s="1"/>
    </row>
    <row r="5" spans="1:11" ht="30" customHeight="1" x14ac:dyDescent="0.4">
      <c r="A5" s="1"/>
      <c r="B5" s="11">
        <v>500</v>
      </c>
      <c r="C5" s="12" t="s">
        <v>2</v>
      </c>
      <c r="D5" s="1"/>
      <c r="E5" s="16"/>
      <c r="F5" s="16"/>
      <c r="G5" s="16"/>
      <c r="H5" s="16"/>
      <c r="I5" s="16"/>
      <c r="J5" s="1"/>
      <c r="K5" s="1"/>
    </row>
    <row r="6" spans="1:11" ht="30" customHeight="1" x14ac:dyDescent="0.4">
      <c r="A6" s="1"/>
      <c r="B6" s="1"/>
      <c r="C6" s="1"/>
      <c r="D6" s="1"/>
      <c r="E6" s="16"/>
      <c r="F6" s="16"/>
      <c r="G6" s="16"/>
      <c r="H6" s="16"/>
      <c r="I6" s="16"/>
      <c r="J6" s="1"/>
      <c r="K6" s="1"/>
    </row>
    <row r="7" spans="1:11" ht="30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4">
      <c r="A8" s="2" t="s">
        <v>13</v>
      </c>
      <c r="B8" s="2"/>
      <c r="C8" s="2"/>
      <c r="D8" s="2"/>
      <c r="E8" s="1"/>
      <c r="F8" s="2" t="s">
        <v>14</v>
      </c>
      <c r="G8" s="2"/>
      <c r="H8" s="2"/>
      <c r="I8" s="2"/>
      <c r="J8" s="1"/>
      <c r="K8" s="1"/>
    </row>
    <row r="9" spans="1:11" ht="30" customHeight="1" x14ac:dyDescent="0.4">
      <c r="A9" s="3" t="s">
        <v>0</v>
      </c>
      <c r="B9" s="3" t="s">
        <v>1</v>
      </c>
      <c r="C9" s="8">
        <v>2772</v>
      </c>
      <c r="D9" s="9">
        <f>C9</f>
        <v>2772</v>
      </c>
      <c r="E9" s="1"/>
      <c r="F9" s="3" t="s">
        <v>0</v>
      </c>
      <c r="G9" s="3" t="s">
        <v>10</v>
      </c>
      <c r="H9" s="8">
        <v>3234.0000000000005</v>
      </c>
      <c r="I9" s="9">
        <f>H9</f>
        <v>3234.0000000000005</v>
      </c>
      <c r="J9" s="1"/>
      <c r="K9" s="1"/>
    </row>
    <row r="10" spans="1:11" ht="30" customHeight="1" x14ac:dyDescent="0.4">
      <c r="A10" s="4" t="s">
        <v>3</v>
      </c>
      <c r="B10" s="3" t="s">
        <v>4</v>
      </c>
      <c r="C10" s="10">
        <v>138.6</v>
      </c>
      <c r="D10" s="9">
        <f>IF($B$5-20&lt;0,0,IF($B$5-20&gt;80,60,$B$5-20))*C10</f>
        <v>8316</v>
      </c>
      <c r="E10" s="5"/>
      <c r="F10" s="4" t="s">
        <v>3</v>
      </c>
      <c r="G10" s="3" t="s">
        <v>11</v>
      </c>
      <c r="H10" s="10">
        <v>160.60000000000002</v>
      </c>
      <c r="I10" s="9">
        <f>IF($B$5-20&lt;0,0,IF($B$5-20&gt;80,60,$B$5-20))*H10</f>
        <v>9636.0000000000018</v>
      </c>
      <c r="J10" s="5"/>
      <c r="K10" s="1"/>
    </row>
    <row r="11" spans="1:11" ht="30" customHeight="1" x14ac:dyDescent="0.4">
      <c r="A11" s="6"/>
      <c r="B11" s="3" t="s">
        <v>5</v>
      </c>
      <c r="C11" s="10">
        <v>149.6</v>
      </c>
      <c r="D11" s="9">
        <f>IF($B$5-80&lt;0,0,IF($B$5-80&gt;200,120,$B$5-80))*C11</f>
        <v>17952</v>
      </c>
      <c r="E11" s="5"/>
      <c r="F11" s="6"/>
      <c r="G11" s="3" t="s">
        <v>5</v>
      </c>
      <c r="H11" s="10">
        <v>173.8</v>
      </c>
      <c r="I11" s="9">
        <f>IF($B$5-80&lt;0,0,IF($B$5-80&gt;200,120,$B$5-80))*H11</f>
        <v>20856</v>
      </c>
      <c r="J11" s="5"/>
      <c r="K11" s="1"/>
    </row>
    <row r="12" spans="1:11" ht="30" customHeight="1" x14ac:dyDescent="0.4">
      <c r="A12" s="6"/>
      <c r="B12" s="3" t="s">
        <v>6</v>
      </c>
      <c r="C12" s="10">
        <v>161.69999999999999</v>
      </c>
      <c r="D12" s="9">
        <f>IF($B$5-200&lt;0,0,IF($B$5-200&gt;200,200,$B$5-200))*C12</f>
        <v>32339.999999999996</v>
      </c>
      <c r="E12" s="5"/>
      <c r="F12" s="6"/>
      <c r="G12" s="3" t="s">
        <v>12</v>
      </c>
      <c r="H12" s="10">
        <v>189.20000000000002</v>
      </c>
      <c r="I12" s="9">
        <f>IF($B$5-200&lt;0,0,IF($B$5-200&gt;200,200,$B$5-200))*H12</f>
        <v>37840</v>
      </c>
      <c r="J12" s="5"/>
      <c r="K12" s="1"/>
    </row>
    <row r="13" spans="1:11" ht="30" customHeight="1" x14ac:dyDescent="0.4">
      <c r="A13" s="7"/>
      <c r="B13" s="3" t="s">
        <v>7</v>
      </c>
      <c r="C13" s="10">
        <v>172.7</v>
      </c>
      <c r="D13" s="9">
        <f>IF($B$5-400&lt;0,0,$B$5-400)*C13</f>
        <v>17270</v>
      </c>
      <c r="E13" s="1"/>
      <c r="F13" s="7"/>
      <c r="G13" s="3" t="s">
        <v>7</v>
      </c>
      <c r="H13" s="10">
        <v>206.8</v>
      </c>
      <c r="I13" s="9">
        <f>IF($B$5-400&lt;0,0,$B$5-400)*H13</f>
        <v>20680</v>
      </c>
      <c r="J13" s="1"/>
      <c r="K13" s="1"/>
    </row>
    <row r="14" spans="1:11" ht="30" customHeight="1" x14ac:dyDescent="0.4">
      <c r="A14" s="2" t="s">
        <v>8</v>
      </c>
      <c r="B14" s="2"/>
      <c r="C14" s="2"/>
      <c r="D14" s="9">
        <f>SUM(D9:D13)</f>
        <v>78650</v>
      </c>
      <c r="E14" s="1"/>
      <c r="F14" s="14" t="s">
        <v>8</v>
      </c>
      <c r="G14" s="14"/>
      <c r="H14" s="14"/>
      <c r="I14" s="13">
        <f>ROUNDDOWN(SUM(I9:I13),0)</f>
        <v>92246</v>
      </c>
      <c r="J14" s="1"/>
      <c r="K14" s="1"/>
    </row>
    <row r="15" spans="1:11" ht="30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0" customHeight="1" x14ac:dyDescent="0.4">
      <c r="A16" s="1"/>
      <c r="B16" s="1"/>
      <c r="C16" s="1"/>
      <c r="D16" s="1"/>
      <c r="E16" s="1"/>
      <c r="F16" s="12" t="s">
        <v>9</v>
      </c>
      <c r="G16" s="15">
        <f>I14-D14</f>
        <v>13596</v>
      </c>
      <c r="H16" s="1"/>
      <c r="I16" s="1"/>
      <c r="J16" s="1"/>
      <c r="K16" s="1"/>
    </row>
    <row r="17" ht="30" customHeight="1" x14ac:dyDescent="0.4"/>
    <row r="18" ht="30" customHeight="1" x14ac:dyDescent="0.4"/>
    <row r="19" ht="30" customHeight="1" x14ac:dyDescent="0.4"/>
    <row r="20" ht="30" customHeight="1" x14ac:dyDescent="0.4"/>
    <row r="21" ht="30" customHeight="1" x14ac:dyDescent="0.4"/>
    <row r="22" ht="30" customHeight="1" x14ac:dyDescent="0.4"/>
    <row r="23" ht="30" customHeight="1" x14ac:dyDescent="0.4"/>
  </sheetData>
  <mergeCells count="7">
    <mergeCell ref="E3:I6"/>
    <mergeCell ref="A14:C14"/>
    <mergeCell ref="F14:H14"/>
    <mergeCell ref="A8:D8"/>
    <mergeCell ref="F8:I8"/>
    <mergeCell ref="A10:A13"/>
    <mergeCell ref="F10:F13"/>
  </mergeCells>
  <phoneticPr fontId="2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U1701</dc:creator>
  <cp:lastModifiedBy>U1701</cp:lastModifiedBy>
  <cp:lastPrinted>2023-12-11T02:50:50Z</cp:lastPrinted>
  <dcterms:created xsi:type="dcterms:W3CDTF">2023-12-11T02:39:23Z</dcterms:created>
  <dcterms:modified xsi:type="dcterms:W3CDTF">2023-12-11T03:27:58Z</dcterms:modified>
</cp:coreProperties>
</file>