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20" activeTab="0"/>
  </bookViews>
  <sheets>
    <sheet name="新様式" sheetId="1" r:id="rId1"/>
    <sheet name="H30.4.27~11.30集計" sheetId="2" r:id="rId2"/>
  </sheets>
  <definedNames>
    <definedName name="_09200701" localSheetId="0">'新様式'!$C$6:$H$77</definedName>
    <definedName name="_09200701_1" localSheetId="0">'新様式'!$M$19:$N$73</definedName>
    <definedName name="_09200701_2" localSheetId="0">'新様式'!$C$82:$H$129</definedName>
    <definedName name="_09200701_3" localSheetId="0">'新様式'!$M$85:$N$143</definedName>
    <definedName name="_xlnm._FilterDatabase" localSheetId="1" hidden="1">'H30.4.27~11.30集計'!$A$1:$E$374</definedName>
  </definedNames>
  <calcPr fullCalcOnLoad="1"/>
</workbook>
</file>

<file path=xl/sharedStrings.xml><?xml version="1.0" encoding="utf-8"?>
<sst xmlns="http://schemas.openxmlformats.org/spreadsheetml/2006/main" count="723" uniqueCount="574">
  <si>
    <t>村田歯科医院　　　　　　　　　　　　　　　　　　　　　　　　　　　　　　　　　　</t>
  </si>
  <si>
    <t>もとじま歯科医院　　　　　　　　　　　　　　　　　　　　　　　　　　　　　　　　</t>
  </si>
  <si>
    <t>君島歯科医院　　　　　　　　　　　　　　　　　　　　　　　　　　　　　　　　　　</t>
  </si>
  <si>
    <t>こまば歯科医院　　　　　　　　　　　　　　　　　　　　　　　　　　　　　　　　　</t>
  </si>
  <si>
    <t>なかの歯科医院　　　　　　　　　　　　　　　　　　　　　　　　　　　　　　　　　</t>
  </si>
  <si>
    <t>島田歯科医院　　　　　　　　　　　　　　　　　　　　　　　　　　　　　　　　　　</t>
  </si>
  <si>
    <t>田中歯科医院　　　　　　　　　　　　　　　　　　　　　　　　　　　　　　　　　　</t>
  </si>
  <si>
    <t>関歯科医院　　　　　　　　　　　　　　　　　　　　　　　　　　　　　　　　　　　</t>
  </si>
  <si>
    <t>梁島歯科医院　　　　　　　　　　　　　　　　　　　　　　　　　　　　　　　　　　</t>
  </si>
  <si>
    <t>加藤歯科医院　　　　　　　　　　　　　　　　　　　　　　　　　　　　　　　　　　</t>
  </si>
  <si>
    <t>福田歯科医院　　　　　　　　　　　　　　　　　　　　　　　　　　　　　　　　　　</t>
  </si>
  <si>
    <t>とうかいりん整形外科　　　　　　　　　　　　　　　　　　　　　　　　　　　　　　</t>
  </si>
  <si>
    <t>しろやま眼科　　　　　　　　　　　　　　　　　　　　　　　　　　　　　　　　　　</t>
  </si>
  <si>
    <t>武田整形外科　　　　　　　　　　　　　　　　　　　　　　　　　　　　　　　　　　</t>
  </si>
  <si>
    <t>佐藤医院　　　　　　　　　　　　　　　　　　　　　　　　　　　　　　　　　　　　</t>
  </si>
  <si>
    <t>石崎眼科　　　　　　　　　　　　　　　　　　　　　　　　　　　　　　　　　　　　</t>
  </si>
  <si>
    <t>大久保クリニック　　　　　　　　　　　　　　　　　　　　　　　　　　　　　　　　</t>
  </si>
  <si>
    <t>壬生東診療所　　　　　　　　　　　　　　　　　　　　　　　　　　　　　　　　　　</t>
  </si>
  <si>
    <t>島田医院　　　　　　　　　　　　　　　　　　　　　　　　　　　　　　　　　　　　</t>
  </si>
  <si>
    <t>小倉医院　　　　　　　　　　　　　　　　　　　　　　　　　　　　　　　　　　　　</t>
  </si>
  <si>
    <t>高橋とおるクリニック</t>
  </si>
  <si>
    <t>柏木ひふ科</t>
  </si>
  <si>
    <t>いわぶち調剤薬局</t>
  </si>
  <si>
    <t>早田耳鼻咽喉科医院</t>
  </si>
  <si>
    <t>西方病院</t>
  </si>
  <si>
    <t>十字堂調剤薬局</t>
  </si>
  <si>
    <t>とちぎリハビリテーションセンター</t>
  </si>
  <si>
    <t>都丸整形外科</t>
  </si>
  <si>
    <t>栗の木薬局</t>
  </si>
  <si>
    <t>ハニュウ薬局</t>
  </si>
  <si>
    <t>石橋総合病院</t>
  </si>
  <si>
    <t>コスモ薬局</t>
  </si>
  <si>
    <t>藤原整形外科</t>
  </si>
  <si>
    <t>スマイル薬局</t>
  </si>
  <si>
    <t>フォレストサイドクリニック</t>
  </si>
  <si>
    <t>木村クリニック</t>
  </si>
  <si>
    <t>大沢調剤薬局</t>
  </si>
  <si>
    <t>アルテミス宇都宮クリニック</t>
  </si>
  <si>
    <t>すずめ医院</t>
  </si>
  <si>
    <t>アピタ浅井歯科クリニック</t>
  </si>
  <si>
    <t>荒川歯科クリニック</t>
  </si>
  <si>
    <t>おちあい眼科</t>
  </si>
  <si>
    <t>くら薬局</t>
  </si>
  <si>
    <t>グリムこどもクリニック</t>
  </si>
  <si>
    <t>さくら歯科医院</t>
  </si>
  <si>
    <t>ふれあい薬局</t>
  </si>
  <si>
    <t>湊町薬局</t>
  </si>
  <si>
    <t>山川耳鼻咽喉科病院</t>
  </si>
  <si>
    <t>山崎小児科医院</t>
  </si>
  <si>
    <t>きさくデンタルクリニック</t>
  </si>
  <si>
    <t>中央薬局　壬生店</t>
  </si>
  <si>
    <t>そうとめ皮膚科</t>
  </si>
  <si>
    <t>伊沢薬局</t>
  </si>
  <si>
    <t>富士薬品おもちゃのまち調剤薬局</t>
  </si>
  <si>
    <t>富士薬品おもちゃのまち調剤薬局</t>
  </si>
  <si>
    <t>さくら薬局　壬生店　　　　　　　　　　　　　　　　　　　　　　　　　</t>
  </si>
  <si>
    <t>東雲薬局　　　　　　　　　　　　　　　　　　　　　　　　　　　　　　</t>
  </si>
  <si>
    <t>ライム薬局　　　　　　　　　　　　　　　　　　　　　　　　　　</t>
  </si>
  <si>
    <t>もり調剤薬局　　　　　　　　　　　　　　　　　　　　　　　　　　　　　　</t>
  </si>
  <si>
    <t>912301280</t>
  </si>
  <si>
    <t>ワイアンドワイ薬局</t>
  </si>
  <si>
    <t>東雲薬局　　　　　　　　　　　　　　　　　　　　　　　　　　　　　　</t>
  </si>
  <si>
    <t>ピノキオ薬局　　　あすか薬局　　　　　　　　　　　　　　　　　　　　　　　　　　</t>
  </si>
  <si>
    <t>ピノキオ薬局　あすか薬局　　　　　　　　　　　　　　　　　　　　　　　　　　</t>
  </si>
  <si>
    <t>長島整形外科　　　　　　　　　　　　　　　　　　　　　　　　　　　　　　　　　　</t>
  </si>
  <si>
    <t>にしやま内科クリニック　　　　　　　　　　　　　　　　　　　　　　　　　　　　　</t>
  </si>
  <si>
    <t>ＳＦＣ薬局　　　　壬生中央店　　　　　　　　　　　　</t>
  </si>
  <si>
    <t>木下歯科医院　　　　　　　　　　　　　　　　　　　　　　　　　　　　　　　　　　</t>
  </si>
  <si>
    <t>前原医院　　　　　　　　　　　　　　　　　　　　　　　　　　　　　　　　　　　　</t>
  </si>
  <si>
    <t>木村産婦人科医院　　　　　　　　　　　　　　　　　　　　　　　　　　</t>
  </si>
  <si>
    <t>グリ－ンクリニック　　　　　　　　　　　　　　　　　　　　　　　</t>
  </si>
  <si>
    <t>クララクリニック</t>
  </si>
  <si>
    <t>みぶ薬局　　　　　　　　　　　　　　　　　　　　　　　　　　　　　　　　　　</t>
  </si>
  <si>
    <t>くりの木歯科クリニック　　　　　　　　　　　　　　　　　　　　　　　　　　　　　</t>
  </si>
  <si>
    <t>ライム薬局　　　　　　　　　　　　　　　　　　　　　　　　　　</t>
  </si>
  <si>
    <t>しのはら歯科クリニック　　　　　　　　　　　　　　　　　　　　　　　　　　　　　</t>
  </si>
  <si>
    <t>中央薬局壬生店</t>
  </si>
  <si>
    <t>もり調剤薬局　　　　　　　　　　　　　　　　　　　　　　　　　　　　　　</t>
  </si>
  <si>
    <t>綱島医院　　　　　　　　　　　　　　　　　　　　　　　　　　　　　</t>
  </si>
  <si>
    <r>
      <t>さくら整骨院（</t>
    </r>
    <r>
      <rPr>
        <b/>
        <sz val="9"/>
        <rFont val="ＭＳ 明朝"/>
        <family val="1"/>
      </rPr>
      <t>※要・証明</t>
    </r>
    <r>
      <rPr>
        <sz val="9"/>
        <rFont val="ＭＳ 明朝"/>
        <family val="1"/>
      </rPr>
      <t>）　　　　　　　　　　　　　　　</t>
    </r>
  </si>
  <si>
    <r>
      <t>巻島整骨院（</t>
    </r>
    <r>
      <rPr>
        <b/>
        <sz val="9"/>
        <rFont val="ＭＳ 明朝"/>
        <family val="1"/>
      </rPr>
      <t>※要・証明</t>
    </r>
    <r>
      <rPr>
        <sz val="9"/>
        <rFont val="ＭＳ 明朝"/>
        <family val="1"/>
      </rPr>
      <t>）</t>
    </r>
  </si>
  <si>
    <r>
      <t>疋田整骨医院（</t>
    </r>
    <r>
      <rPr>
        <b/>
        <sz val="9"/>
        <rFont val="ＭＳ 明朝"/>
        <family val="1"/>
      </rPr>
      <t>※要・証明</t>
    </r>
    <r>
      <rPr>
        <sz val="9"/>
        <rFont val="ＭＳ 明朝"/>
        <family val="1"/>
      </rPr>
      <t>）　　　　　　　　　　　　　　　　　　　</t>
    </r>
  </si>
  <si>
    <r>
      <t>なかむら整骨院（</t>
    </r>
    <r>
      <rPr>
        <b/>
        <sz val="9"/>
        <rFont val="ＭＳ 明朝"/>
        <family val="1"/>
      </rPr>
      <t>※要・証明</t>
    </r>
    <r>
      <rPr>
        <sz val="9"/>
        <rFont val="ＭＳ 明朝"/>
        <family val="1"/>
      </rPr>
      <t>）</t>
    </r>
  </si>
  <si>
    <t>なかよし薬局</t>
  </si>
  <si>
    <t>アポロン薬局</t>
  </si>
  <si>
    <t>橋壁皮膚科</t>
  </si>
  <si>
    <t>くぼた眼科</t>
  </si>
  <si>
    <t>さくら薬局壬生店</t>
  </si>
  <si>
    <t>ふたば薬局下都賀</t>
  </si>
  <si>
    <t>ふれあい薬局</t>
  </si>
  <si>
    <t>ピノキオ薬局自治店</t>
  </si>
  <si>
    <t>早乙女歯科医院</t>
  </si>
  <si>
    <t>フレンド　　　　　　薬師寺調剤薬局</t>
  </si>
  <si>
    <t>アポス薬局雀宮</t>
  </si>
  <si>
    <t>石田消化器科内科クリニック</t>
  </si>
  <si>
    <t>かとう小児科　　　　　　　　　　　　　　　　　　　　　　　　　　　　</t>
  </si>
  <si>
    <t>陣内医院　　　　　　　　　　　　　　　　　　　　　　　　　　　　　　　　　　</t>
  </si>
  <si>
    <t>松本内科医院　　　　　　　　　　　　　　　　　　　　　　　　　　　　　　　　</t>
  </si>
  <si>
    <t>みぶ薬局　　　　　　　　　　　　　　　　　　　　　　　　　　　　　　　　　　</t>
  </si>
  <si>
    <t>田辺耳鼻咽喉科医院</t>
  </si>
  <si>
    <t>馬場耳鼻咽喉科医院</t>
  </si>
  <si>
    <t>☆あ行</t>
  </si>
  <si>
    <t>☆か行</t>
  </si>
  <si>
    <t>☆た行</t>
  </si>
  <si>
    <t>☆な行</t>
  </si>
  <si>
    <t>☆は行</t>
  </si>
  <si>
    <t>☆さ行</t>
  </si>
  <si>
    <t>☆や行～</t>
  </si>
  <si>
    <t>☆ま行</t>
  </si>
  <si>
    <r>
      <t>鈴木整骨院（</t>
    </r>
    <r>
      <rPr>
        <b/>
        <sz val="9"/>
        <rFont val="ＭＳ 明朝"/>
        <family val="1"/>
      </rPr>
      <t>※要・証明</t>
    </r>
    <r>
      <rPr>
        <sz val="9"/>
        <rFont val="ＭＳ 明朝"/>
        <family val="1"/>
      </rPr>
      <t>）</t>
    </r>
  </si>
  <si>
    <t>こいけレディスクリニック</t>
  </si>
  <si>
    <r>
      <t>☆その他〔</t>
    </r>
    <r>
      <rPr>
        <sz val="11"/>
        <rFont val="HG創英角ﾎﾟｯﾌﾟ体"/>
        <family val="3"/>
      </rPr>
      <t>病院・薬局名をご記入ください</t>
    </r>
    <r>
      <rPr>
        <b/>
        <sz val="12"/>
        <rFont val="HG創英角ﾎﾟｯﾌﾟ体"/>
        <family val="3"/>
      </rPr>
      <t>〕</t>
    </r>
  </si>
  <si>
    <t>富士薬局おもちゃのまち調剤薬局</t>
  </si>
  <si>
    <t>メディカ　サン薬局</t>
  </si>
  <si>
    <t>日本調剤下都賀薬局</t>
  </si>
  <si>
    <t>☆あ行（町外）</t>
  </si>
  <si>
    <t>☆か行（町外）</t>
  </si>
  <si>
    <t>☆さ行（町外）</t>
  </si>
  <si>
    <t>☆た行（町外）</t>
  </si>
  <si>
    <t>☆な行（町外）</t>
  </si>
  <si>
    <t>☆は行（町外）</t>
  </si>
  <si>
    <t>フレンド　　　　　　　　　　　　　ｸﾞﾘ-ﾝﾀｳﾝ調剤薬局</t>
  </si>
  <si>
    <t>カワチ薬局　　　　自治医大店</t>
  </si>
  <si>
    <t>サンレディースクリニック</t>
  </si>
  <si>
    <t>　　　【こども・ひとり親家庭・妊産婦医療費助成申請書添付用】</t>
  </si>
  <si>
    <t>★壬生町こども未来課★℡0282-81-1831</t>
  </si>
  <si>
    <t>なかむら　　　　耳鼻咽喉科ｸﾘﾆｯｸ</t>
  </si>
  <si>
    <t>岡田皮フ科　　　耳鼻咽喉科ｸﾘﾆｯｸ</t>
  </si>
  <si>
    <t>領収書の枚数を□の欄に“数字”で記入してください（病院右側に主な薬局欄があります）</t>
  </si>
  <si>
    <t>獨協医科大学病院　　　　　　　　　　　　　　　　　　　　　　　　　　　　　　　　</t>
  </si>
  <si>
    <r>
      <t>◎申請は病院等を受診された翌月から受付できます                 （</t>
    </r>
    <r>
      <rPr>
        <b/>
        <u val="single"/>
        <sz val="8"/>
        <rFont val="HG丸ｺﾞｼｯｸM-PRO"/>
        <family val="3"/>
      </rPr>
      <t>受診した月より１年以内</t>
    </r>
    <r>
      <rPr>
        <b/>
        <sz val="8"/>
        <rFont val="HG丸ｺﾞｼｯｸM-PRO"/>
        <family val="3"/>
      </rPr>
      <t>でないとお預かりできません）</t>
    </r>
  </si>
  <si>
    <t>カワチ薬局おもちゃのまち東店</t>
  </si>
  <si>
    <r>
      <t xml:space="preserve">  　   医療機関一覧　〔町内〕　</t>
    </r>
    <r>
      <rPr>
        <sz val="16"/>
        <rFont val="HG丸ｺﾞｼｯｸM-PRO"/>
        <family val="3"/>
      </rPr>
      <t>※町外は裏面</t>
    </r>
  </si>
  <si>
    <t>前田メディカル   クリニック</t>
  </si>
  <si>
    <r>
      <t>サンドラック</t>
    </r>
    <r>
      <rPr>
        <sz val="6"/>
        <rFont val="ＭＳ 明朝"/>
        <family val="1"/>
      </rPr>
      <t>　　　　　　　　おやまゆうえん薬局</t>
    </r>
  </si>
  <si>
    <r>
      <t>ワイアンドワイ薬局　　　</t>
    </r>
    <r>
      <rPr>
        <sz val="8"/>
        <rFont val="ＭＳ 明朝"/>
        <family val="1"/>
      </rPr>
      <t>栃木店</t>
    </r>
  </si>
  <si>
    <t>桜井こどもｸﾘﾆｯｸ</t>
  </si>
  <si>
    <t>佐藤皮フ科ｸﾘﾆｯｸ</t>
  </si>
  <si>
    <t>はこのもりｸﾘﾆｯｸ</t>
  </si>
  <si>
    <t>福井セントラル　　クリニック　　　　　　　　　　　　　　　　　　　　　　　　　</t>
  </si>
  <si>
    <t>大橋内科ｸﾘﾆｯｸ</t>
  </si>
  <si>
    <t>おもちゃのまち　　内科クリニック　　　　　　　　　　　　　　　　　　</t>
  </si>
  <si>
    <t>ライム薬局　　　　　　　　　　　　　　　　　　　　　　　　　　</t>
  </si>
  <si>
    <t>はしもとクリニック</t>
  </si>
  <si>
    <t>パイン薬局</t>
  </si>
  <si>
    <t>多島外科胃腸科</t>
  </si>
  <si>
    <t>なごみ薬局壬生店</t>
  </si>
  <si>
    <t>上野デンタルクリニック</t>
  </si>
  <si>
    <t>小林内科クリニック</t>
  </si>
  <si>
    <t>粟嶋歯科医院</t>
  </si>
  <si>
    <t>荒川内科クリニック　　</t>
  </si>
  <si>
    <t>あかりこどもクリニック　　　　　　　　　　　　　　　　　　　　　　　　　　　　</t>
  </si>
  <si>
    <t>エムハート薬局
壬生おちあい店</t>
  </si>
  <si>
    <t>よこやま内科
小児科クリニック</t>
  </si>
  <si>
    <t>あい調剤薬局</t>
  </si>
  <si>
    <t>和田マタニティクリニック</t>
  </si>
  <si>
    <t>912310885</t>
  </si>
  <si>
    <t>わかば薬局
壬生店</t>
  </si>
  <si>
    <t>医療機関名</t>
  </si>
  <si>
    <t>件数</t>
  </si>
  <si>
    <t>クララクリニック</t>
  </si>
  <si>
    <t>独協医科大学病院</t>
  </si>
  <si>
    <t>そうとめ皮膚科クリニック</t>
  </si>
  <si>
    <t>しろやま眼科</t>
  </si>
  <si>
    <t>はしもとクリニック</t>
  </si>
  <si>
    <t>田辺耳鼻咽喉科医院</t>
  </si>
  <si>
    <t>中央薬局　壬生店</t>
  </si>
  <si>
    <t>きさくデンタルクリニック</t>
  </si>
  <si>
    <t>もとじま歯科医院</t>
  </si>
  <si>
    <t>佐藤医院</t>
  </si>
  <si>
    <t>小倉医院</t>
  </si>
  <si>
    <t>おもちゃのまち調剤薬局</t>
  </si>
  <si>
    <t>自治医科大学付属病院</t>
  </si>
  <si>
    <t>東雲薬局</t>
  </si>
  <si>
    <t>にしやま内科クリニック</t>
  </si>
  <si>
    <t>上野デンタルクリニック</t>
  </si>
  <si>
    <t>ＳＦＣ薬局　壬生中央店</t>
  </si>
  <si>
    <t>福井セントラルクリニック</t>
  </si>
  <si>
    <t>かとう小児科</t>
  </si>
  <si>
    <t>ワイアンドワイ薬局</t>
  </si>
  <si>
    <t>大橋内科クリニック</t>
  </si>
  <si>
    <t>和田マタニティクリニック</t>
  </si>
  <si>
    <t>エムハート薬局壬生おちあい店</t>
  </si>
  <si>
    <t>こまば歯科医院</t>
  </si>
  <si>
    <t>石崎眼科</t>
  </si>
  <si>
    <t>武田整形外科</t>
  </si>
  <si>
    <t>インターパークビレッジ眼科</t>
  </si>
  <si>
    <t>こいけレディースクリニック</t>
  </si>
  <si>
    <t>しのはら歯科クリニック</t>
  </si>
  <si>
    <t>さくら薬局　壬生店</t>
  </si>
  <si>
    <t>はま皮フ科クリニック</t>
  </si>
  <si>
    <t>みぶ薬局</t>
  </si>
  <si>
    <t>松本内科医院</t>
  </si>
  <si>
    <t>カワチ薬局　自治医大店</t>
  </si>
  <si>
    <t>荒川内科クリニック</t>
  </si>
  <si>
    <t>中央薬局　兵庫北店</t>
  </si>
  <si>
    <t>カワチ薬局おもちゃのまち東店</t>
  </si>
  <si>
    <t>くりの木歯科クリニック</t>
  </si>
  <si>
    <t>陣内医院</t>
  </si>
  <si>
    <t>石田消化器内科クリニック</t>
  </si>
  <si>
    <t>あすか薬局</t>
  </si>
  <si>
    <t>くぼた眼科</t>
  </si>
  <si>
    <t>宇都宮セントラルクリニック</t>
  </si>
  <si>
    <t>加藤歯科医院</t>
  </si>
  <si>
    <t>おおき調剤薬局</t>
  </si>
  <si>
    <t>かわつクリニック</t>
  </si>
  <si>
    <t>済生会宇都宮病院</t>
  </si>
  <si>
    <t>前田メディカルクリニック</t>
  </si>
  <si>
    <t>中央薬局　兵庫店</t>
  </si>
  <si>
    <t>疋田整骨医院</t>
  </si>
  <si>
    <t>あかりこどもクリニック</t>
  </si>
  <si>
    <t>アポロン薬局</t>
  </si>
  <si>
    <t>おおひらレディスクリニック</t>
  </si>
  <si>
    <t>おもちゃのまち内科クリニック</t>
  </si>
  <si>
    <t>さくら薬局下野下古山店</t>
  </si>
  <si>
    <t>たかはし眼科クリニック</t>
  </si>
  <si>
    <t>とちぎ薬局石橋店</t>
  </si>
  <si>
    <t>ライム薬局</t>
  </si>
  <si>
    <t>国分寺さくらクリニック</t>
  </si>
  <si>
    <t>多島外科胃腸科</t>
  </si>
  <si>
    <t>木下歯科医院</t>
  </si>
  <si>
    <t>エムハート薬局　こがねい店</t>
  </si>
  <si>
    <t>なごみ薬局壬生店</t>
  </si>
  <si>
    <t>はこのもりクリニック</t>
  </si>
  <si>
    <t>フレンド　グリーンタウン調剤薬局</t>
  </si>
  <si>
    <t>よしざわクリニック</t>
  </si>
  <si>
    <t>わかば歯科</t>
  </si>
  <si>
    <t>わかば薬局壬生店</t>
  </si>
  <si>
    <t>君島歯科医院</t>
  </si>
  <si>
    <t>小金井中央病院</t>
  </si>
  <si>
    <t>大野医院</t>
  </si>
  <si>
    <t>馬場耳鼻咽喉科</t>
  </si>
  <si>
    <t>木村産婦人科</t>
  </si>
  <si>
    <t>アイ・こころのクリニック</t>
  </si>
  <si>
    <t>うつのみや病院</t>
  </si>
  <si>
    <t>オーロラ薬局</t>
  </si>
  <si>
    <t>グリーンクリニック</t>
  </si>
  <si>
    <t>さくら薬局自治医大前店</t>
  </si>
  <si>
    <t>とうかいりん整形外科</t>
  </si>
  <si>
    <t>とちぎメディカルセンターしもつが</t>
  </si>
  <si>
    <t>なかの歯科医院</t>
  </si>
  <si>
    <t>パイン薬局</t>
  </si>
  <si>
    <t>ピノキオ薬局南河内店</t>
  </si>
  <si>
    <t>フレンド　薬師寺調剤薬局</t>
  </si>
  <si>
    <t>みねのデンタルクリニック</t>
  </si>
  <si>
    <t>もちづき女性クリニック</t>
  </si>
  <si>
    <t>回生眼科</t>
  </si>
  <si>
    <t>橋壁皮膚科</t>
  </si>
  <si>
    <t>小林内科クリニック</t>
  </si>
  <si>
    <t>上都賀総合病院</t>
  </si>
  <si>
    <t>壬生東診療所</t>
  </si>
  <si>
    <t>村田歯科医院</t>
  </si>
  <si>
    <t>中央薬局　国分寺店</t>
  </si>
  <si>
    <t>長島整形外科</t>
  </si>
  <si>
    <t>栃木県立がんセンター</t>
  </si>
  <si>
    <t>アクア薬局</t>
  </si>
  <si>
    <t>インターパークビレッジ内科外科</t>
  </si>
  <si>
    <t>ウエルシア薬局栃木日ノ出町店</t>
  </si>
  <si>
    <t>かとう内科</t>
  </si>
  <si>
    <t>カワチ薬局針ヶ谷店</t>
  </si>
  <si>
    <t>ココ歯科クリニック</t>
  </si>
  <si>
    <t>こばと薬局</t>
  </si>
  <si>
    <t>こもれび心の診療所</t>
  </si>
  <si>
    <t>ピノキオ薬局自治店</t>
  </si>
  <si>
    <t>フレンド薬局　自治医大病駅前店</t>
  </si>
  <si>
    <t>フレンド薬局　小金井店</t>
  </si>
  <si>
    <t>宇都宮さくらみらい眼科</t>
  </si>
  <si>
    <t>宇都宮記念病院</t>
  </si>
  <si>
    <t>岡田・小松崎クリニック</t>
  </si>
  <si>
    <t>覚本歯科医院</t>
  </si>
  <si>
    <t>鎌田歯科医院</t>
  </si>
  <si>
    <t>原眼科病院</t>
  </si>
  <si>
    <t>樹レディスクリニック</t>
  </si>
  <si>
    <t>小山調剤センター伊沢薬局</t>
  </si>
  <si>
    <t>小林薬局箱森店</t>
  </si>
  <si>
    <t>森医院</t>
  </si>
  <si>
    <t>西海薬局</t>
  </si>
  <si>
    <t>倉持整形外科・内科　今宮</t>
  </si>
  <si>
    <t>大久保クリニック</t>
  </si>
  <si>
    <t>大栗医院</t>
  </si>
  <si>
    <t>大栗内科</t>
  </si>
  <si>
    <t>大和田内科胃腸科</t>
  </si>
  <si>
    <t>島田歯科医院</t>
  </si>
  <si>
    <t>文教薬局</t>
  </si>
  <si>
    <t>野口医院</t>
  </si>
  <si>
    <t>薬師寺運動器クリニック</t>
  </si>
  <si>
    <t>２丁目石井歯科医院</t>
  </si>
  <si>
    <t>あおき耳鼻咽喉科医院</t>
  </si>
  <si>
    <t>あきデンタルクリニック</t>
  </si>
  <si>
    <t>アルファーム薬局　飯田店</t>
  </si>
  <si>
    <t>あんずの森クリニック</t>
  </si>
  <si>
    <t>イエロー・グリーン薬局　もおか店</t>
  </si>
  <si>
    <t>イオン小山かなまる眼科・アレルギー科</t>
  </si>
  <si>
    <t>うえの医院</t>
  </si>
  <si>
    <t>ウエルシア薬局宇都宮五代店</t>
  </si>
  <si>
    <t>ウエルシア薬局小山羽川店</t>
  </si>
  <si>
    <t>ウエルシア薬局小山花垣店</t>
  </si>
  <si>
    <t>エフアンドエフ　わかば薬局</t>
  </si>
  <si>
    <t>エムハート薬局かいどう店</t>
  </si>
  <si>
    <t>エンゼル歯科医院</t>
  </si>
  <si>
    <t>おおくぼみみはなのどクリニック</t>
  </si>
  <si>
    <t>おおやま皮ふ科クリニック</t>
  </si>
  <si>
    <t>おやま薬局</t>
  </si>
  <si>
    <t>オレンジ薬局　大田原店</t>
  </si>
  <si>
    <t>かみもとスポーツクリニック</t>
  </si>
  <si>
    <t>カワチ薬局若松原店</t>
  </si>
  <si>
    <t>かんけクリニック</t>
  </si>
  <si>
    <t>きうち産婦人科医院</t>
  </si>
  <si>
    <t>きぬばし薬局</t>
  </si>
  <si>
    <t>きりん薬局小山城東店</t>
  </si>
  <si>
    <t>クオール薬局はやぶさ店</t>
  </si>
  <si>
    <t>クオール薬局石橋店</t>
  </si>
  <si>
    <t>くまのこ薬局</t>
  </si>
  <si>
    <t>くらしげ調剤薬局</t>
  </si>
  <si>
    <t>くるみ薬局</t>
  </si>
  <si>
    <t>コスモファーマ東京ユニオン薬局</t>
  </si>
  <si>
    <t>コスモ薬局大平南店</t>
  </si>
  <si>
    <t>さくら・ら心療内科</t>
  </si>
  <si>
    <t>さくら産院</t>
  </si>
  <si>
    <t>さつき薬局</t>
  </si>
  <si>
    <t>しもだ歯科</t>
  </si>
  <si>
    <t>しもつが薬局大平町店</t>
  </si>
  <si>
    <t>しもつけ腎・内科クリニック</t>
  </si>
  <si>
    <t>すえひろ薬局</t>
  </si>
  <si>
    <t>すずめ歯科クリニック</t>
  </si>
  <si>
    <t>すみれレディースクリニック</t>
  </si>
  <si>
    <t>セサミ薬局　泉町店</t>
  </si>
  <si>
    <t>セサミ薬局大通り店</t>
  </si>
  <si>
    <t>せんば医院</t>
  </si>
  <si>
    <t>そうごう薬局ロブレ小山店</t>
  </si>
  <si>
    <t>そうごう薬局富田店</t>
  </si>
  <si>
    <t>たんぽぽ宇都宮西店</t>
  </si>
  <si>
    <t>つるた薬局</t>
  </si>
  <si>
    <t>てて整骨院　針ケ谷店</t>
  </si>
  <si>
    <t>てらだファミリークリニック</t>
  </si>
  <si>
    <t>どい歯科口腔外科クリニック</t>
  </si>
  <si>
    <t>とちぎメディカルセンターとちの木病院</t>
  </si>
  <si>
    <t>なかつぼクリニック</t>
  </si>
  <si>
    <t>なかむら整骨院</t>
  </si>
  <si>
    <t>なかやま歯科クリニック</t>
  </si>
  <si>
    <t>にじいろ薬局</t>
  </si>
  <si>
    <t>にのみや薬局</t>
  </si>
  <si>
    <t>はら歯科医院</t>
  </si>
  <si>
    <t>ピノキオファーマシーズ雀の宮</t>
  </si>
  <si>
    <t>ピノキオファーマシーズ東武宇都宮店</t>
  </si>
  <si>
    <t>ピノキオ薬局たかせ店</t>
  </si>
  <si>
    <t>ピノキオ薬局プラザ店</t>
  </si>
  <si>
    <t>ファミリークリニックたまい</t>
  </si>
  <si>
    <t>フクシ宇都宮薬局</t>
  </si>
  <si>
    <t>フクシ鹿沼薬局</t>
  </si>
  <si>
    <t>ふじわら整骨院</t>
  </si>
  <si>
    <t>ふたば薬局しもつが</t>
  </si>
  <si>
    <t>プライム薬局すずめの宮店</t>
  </si>
  <si>
    <t>プライム薬局自治医大店</t>
  </si>
  <si>
    <t>フレンド　本郷台調剤薬局</t>
  </si>
  <si>
    <t>フレンド羽川薬局</t>
  </si>
  <si>
    <t>みさき薬局　宇都宮本店</t>
  </si>
  <si>
    <t>みどり野荒井医院</t>
  </si>
  <si>
    <t>ミント薬局宇都宮駅前店</t>
  </si>
  <si>
    <t>ミント薬局平松本町店</t>
  </si>
  <si>
    <t>めぐみ薬局金井台店</t>
  </si>
  <si>
    <t>ゆざわや歯科クリニック</t>
  </si>
  <si>
    <t>レインボー薬局　ふたば店</t>
  </si>
  <si>
    <t>わかば薬局石橋店</t>
  </si>
  <si>
    <t>わたなべ内科循環器科クリニック</t>
  </si>
  <si>
    <t>原接骨院</t>
  </si>
  <si>
    <t>宇都宮駅東調剤薬局</t>
  </si>
  <si>
    <t>宇都宮東ロストレスクリニック</t>
  </si>
  <si>
    <t>宇都宮脳脊髄センター</t>
  </si>
  <si>
    <t>宇都宮病院</t>
  </si>
  <si>
    <t>駅前メンタルクリニック</t>
  </si>
  <si>
    <t>下都賀こどもの発達とこころのクリニック</t>
  </si>
  <si>
    <t>加々美歯科医院</t>
  </si>
  <si>
    <t>皆川病院</t>
  </si>
  <si>
    <t>芥川歯科医院</t>
  </si>
  <si>
    <t>関耳鼻咽喉科内科醫院</t>
  </si>
  <si>
    <t>亀森レディースクリニック</t>
  </si>
  <si>
    <t>祇園薬局</t>
  </si>
  <si>
    <t>及川歯科医院</t>
  </si>
  <si>
    <t>宮司外科胃腸科</t>
  </si>
  <si>
    <t>共創未来宇都宮薬局</t>
  </si>
  <si>
    <t>暁クリニック</t>
  </si>
  <si>
    <t>犬クリニック</t>
  </si>
  <si>
    <t>幸仁会　たかしまクリニック</t>
  </si>
  <si>
    <t>康永堂接骨院</t>
  </si>
  <si>
    <t>国際医療福祉大学病院</t>
  </si>
  <si>
    <t>今泉デンタルクリニック</t>
  </si>
  <si>
    <t>根本歯科医院</t>
  </si>
  <si>
    <t>自治医大ステーション・ブレインクリニック</t>
  </si>
  <si>
    <t>小山けやき眼科</t>
  </si>
  <si>
    <t>小山メンタルクリニック</t>
  </si>
  <si>
    <t>小山整形外科内科クリニック</t>
  </si>
  <si>
    <t>小倉医師会通りクリニック</t>
  </si>
  <si>
    <t>上田医院</t>
  </si>
  <si>
    <t>上野歯科医院</t>
  </si>
  <si>
    <t>城東メンタルクリニック</t>
  </si>
  <si>
    <t>新島内科クリニック</t>
  </si>
  <si>
    <t>森クリニック</t>
  </si>
  <si>
    <t>菅原耳鼻咽喉科医院</t>
  </si>
  <si>
    <t>成田デンタルクリニック</t>
  </si>
  <si>
    <t>星脳神経外科</t>
  </si>
  <si>
    <t>斉藤内科医院</t>
  </si>
  <si>
    <t>石川耳鼻咽喉科</t>
  </si>
  <si>
    <t>雪乃下皮ふ科クリニック</t>
  </si>
  <si>
    <t>早津眼科医院</t>
  </si>
  <si>
    <t>大山整形外科</t>
  </si>
  <si>
    <t>大町調剤薬局</t>
  </si>
  <si>
    <t>大林クリニック</t>
  </si>
  <si>
    <t>大林メンタルクリニック</t>
  </si>
  <si>
    <t>大澤調剤薬局　薗部町店</t>
  </si>
  <si>
    <t>中央薬局　はりがや店</t>
  </si>
  <si>
    <t>中丸薬局</t>
  </si>
  <si>
    <t>中田ウィメンズ＆キッズクリニック</t>
  </si>
  <si>
    <t>島田医院</t>
  </si>
  <si>
    <t>東武宇都宮百貨店内東武診療所</t>
  </si>
  <si>
    <t>藤田医院</t>
  </si>
  <si>
    <t>栃木地区急患センター</t>
  </si>
  <si>
    <t>那須赤十字病院</t>
  </si>
  <si>
    <t>南が丘整形外科ペインクリニック</t>
  </si>
  <si>
    <t>二宮中央クリニック</t>
  </si>
  <si>
    <t>福田記念病院</t>
  </si>
  <si>
    <t>平田薬局大平店</t>
  </si>
  <si>
    <t>報徳会宇都宮病院</t>
  </si>
  <si>
    <t>名取歯科クリニック</t>
  </si>
  <si>
    <t>綿屋薬局南河内店</t>
  </si>
  <si>
    <t>鈴木整骨院</t>
  </si>
  <si>
    <t>岡田皮フ科耳鼻咽喉科クリニック</t>
  </si>
  <si>
    <t>倉持整形外科・内科　屋板</t>
  </si>
  <si>
    <t>アピタ浅井歯科クリニック</t>
  </si>
  <si>
    <t>カワチ薬局
上三川インターパーク店</t>
  </si>
  <si>
    <t>なかむら耳鼻咽喉科クリニック</t>
  </si>
  <si>
    <t>宇都宮肛門・胃腸クリニック</t>
  </si>
  <si>
    <t>スズラン薬局</t>
  </si>
  <si>
    <t>早乙女歯科医院</t>
  </si>
  <si>
    <t>山川耳鼻咽喉科病院</t>
  </si>
  <si>
    <t>くら薬局</t>
  </si>
  <si>
    <t>さくら歯科医院</t>
  </si>
  <si>
    <t>いなば整形外科</t>
  </si>
  <si>
    <t>佐藤皮フ科クリニック</t>
  </si>
  <si>
    <t>サン薬局</t>
  </si>
  <si>
    <t>おちあい眼科</t>
  </si>
  <si>
    <t>もり調剤薬局</t>
  </si>
  <si>
    <t>伊沢薬局</t>
  </si>
  <si>
    <t>荒川歯科クリニック</t>
  </si>
  <si>
    <t>雀宮アポス薬局</t>
  </si>
  <si>
    <t>大柳内科・眼科</t>
  </si>
  <si>
    <t>中央クリニック</t>
  </si>
  <si>
    <t>けんこう薬局</t>
  </si>
  <si>
    <t>なかつぼクリニック</t>
  </si>
  <si>
    <t>ファミリー歯科</t>
  </si>
  <si>
    <t>井上皮膚科クリニック</t>
  </si>
  <si>
    <t>臼井皮膚科医院</t>
  </si>
  <si>
    <t>岡産婦人科医院</t>
  </si>
  <si>
    <t>江野町医院</t>
  </si>
  <si>
    <t>海老原医院</t>
  </si>
  <si>
    <t>小堀歯科医院</t>
  </si>
  <si>
    <t>松井歯科医院</t>
  </si>
  <si>
    <t>藤島歯科</t>
  </si>
  <si>
    <t>芳賀赤十字病院</t>
  </si>
  <si>
    <t>茂呂歯科医院</t>
  </si>
  <si>
    <t>いそはた歯科クリニック</t>
  </si>
  <si>
    <t>インターパーク倉持呼吸器
ペインクリニック内科</t>
  </si>
  <si>
    <t>おがわら歯科医院</t>
  </si>
  <si>
    <t>かしわぶち産婦人科</t>
  </si>
  <si>
    <t>カトレア柴田歯科</t>
  </si>
  <si>
    <t>かるべ皮フ科小児科医院</t>
  </si>
  <si>
    <t>きくち矯正歯科</t>
  </si>
  <si>
    <t>きむら内科循環器科クリニック</t>
  </si>
  <si>
    <t>さとう歯科クリニック</t>
  </si>
  <si>
    <t>つつみ眼科クリニック</t>
  </si>
  <si>
    <t>てつか歯科医院　</t>
  </si>
  <si>
    <t>はせがわ整形外科クリニック</t>
  </si>
  <si>
    <t>プライム薬局たかさご店</t>
  </si>
  <si>
    <t>ますぶちクリニック</t>
  </si>
  <si>
    <t>ひばり薬局</t>
  </si>
  <si>
    <t>ひかり薬局</t>
  </si>
  <si>
    <t>のぞみ整形外科</t>
  </si>
  <si>
    <t>なかよし薬局（西方町）</t>
  </si>
  <si>
    <t>みずしろ調剤薬局</t>
  </si>
  <si>
    <t>ミドリ調剤薬局</t>
  </si>
  <si>
    <t>もんま歯科</t>
  </si>
  <si>
    <t>やまだ脳神経外科クリニック</t>
  </si>
  <si>
    <t>一番町クリニック</t>
  </si>
  <si>
    <t>加瀬医院内科小児科</t>
  </si>
  <si>
    <t>岩井歯科クリニック</t>
  </si>
  <si>
    <t>亀田整形外科医院</t>
  </si>
  <si>
    <t>塩谷医院</t>
  </si>
  <si>
    <t>吉成小児科医院</t>
  </si>
  <si>
    <t>金澤歯科医院</t>
  </si>
  <si>
    <t>駒生内科クリニック</t>
  </si>
  <si>
    <t>高橋レディスクリニック</t>
  </si>
  <si>
    <t>高田産婦人科医院</t>
  </si>
  <si>
    <t>佐々木記念クリニック</t>
  </si>
  <si>
    <t>山崎小児科医院</t>
  </si>
  <si>
    <t>手塚耳鼻咽喉科医院</t>
  </si>
  <si>
    <t>森田医院</t>
  </si>
  <si>
    <t>生協ふたば診療所</t>
  </si>
  <si>
    <t>青木医院</t>
  </si>
  <si>
    <t>青柳医院</t>
  </si>
  <si>
    <t>船越医院</t>
  </si>
  <si>
    <t>大門内科医院</t>
  </si>
  <si>
    <t>池森クリニック</t>
  </si>
  <si>
    <t>中央公園レディースクリニック</t>
  </si>
  <si>
    <t>長歯科医院</t>
  </si>
  <si>
    <t>田村歯科医院</t>
  </si>
  <si>
    <t>土谷医院</t>
  </si>
  <si>
    <t>飯野歯科医院</t>
  </si>
  <si>
    <t>福泉医院</t>
  </si>
  <si>
    <t>平野整形外科医院</t>
  </si>
  <si>
    <t>芳賀耳鼻咽喉科医院</t>
  </si>
  <si>
    <t>柳歯科医院</t>
  </si>
  <si>
    <t>町内</t>
  </si>
  <si>
    <t>○</t>
  </si>
  <si>
    <t>町外</t>
  </si>
  <si>
    <t>コード</t>
  </si>
  <si>
    <t>942350182
942250010</t>
  </si>
  <si>
    <t>たばた皮フ科クリニック</t>
  </si>
  <si>
    <t>アイ・こころのクリニック</t>
  </si>
  <si>
    <t>石橋総合病院</t>
  </si>
  <si>
    <t>中央薬局兵庫塚店</t>
  </si>
  <si>
    <t>インターパーク
ビレッジ眼科</t>
  </si>
  <si>
    <t>インターパーク
ビレッジ内科外科</t>
  </si>
  <si>
    <t>うつのみや病院</t>
  </si>
  <si>
    <t>宇都宮肛門・胃腸クリニック</t>
  </si>
  <si>
    <t>おおひらレディスクリニック</t>
  </si>
  <si>
    <t>スズラン薬局</t>
  </si>
  <si>
    <t>あおぞら薬局</t>
  </si>
  <si>
    <t>大野医院</t>
  </si>
  <si>
    <t>宇都宮セントラルクリニック</t>
  </si>
  <si>
    <t>柏木ひふ科</t>
  </si>
  <si>
    <t>いわぶち調剤薬局</t>
  </si>
  <si>
    <t>回生眼科</t>
  </si>
  <si>
    <t>かわつクリニック</t>
  </si>
  <si>
    <t>おおき調剤薬局</t>
  </si>
  <si>
    <t>910112960</t>
  </si>
  <si>
    <t>912301900</t>
  </si>
  <si>
    <t>フレンド
南河内調剤薬局</t>
  </si>
  <si>
    <t>倉持整形外科･
内科　 今宮</t>
  </si>
  <si>
    <t>910111624</t>
  </si>
  <si>
    <t>倉持整形外科･
内科　 屋板</t>
  </si>
  <si>
    <t>木村クリニック</t>
  </si>
  <si>
    <t>カワチ薬局上三川インターパーク店</t>
  </si>
  <si>
    <t>上都賀総合病院</t>
  </si>
  <si>
    <t>911600039</t>
  </si>
  <si>
    <t>中央薬局国分寺店</t>
  </si>
  <si>
    <t>小金井中央病院</t>
  </si>
  <si>
    <t>とちぎ薬局石橋店</t>
  </si>
  <si>
    <t>済生会　宇都宮病院</t>
  </si>
  <si>
    <t>さくら薬局下野下古山店</t>
  </si>
  <si>
    <t>さくら薬局自治医大店</t>
  </si>
  <si>
    <t>自治医科大学
附属病院</t>
  </si>
  <si>
    <t>耳鼻咽喉科
ふじもとｸﾘﾆｯｸ</t>
  </si>
  <si>
    <t>下都賀総合病院</t>
  </si>
  <si>
    <t>たばた皮フ科ｸﾘﾆｯｸ</t>
  </si>
  <si>
    <t>オーロラ薬局</t>
  </si>
  <si>
    <t>たかはし眼科クリニック</t>
  </si>
  <si>
    <t>中央クリニック</t>
  </si>
  <si>
    <t>ピノキオ薬局
南河内店</t>
  </si>
  <si>
    <t>とちぎメディカルセンターしもつが</t>
  </si>
  <si>
    <t>栃木県立がんセンター</t>
  </si>
  <si>
    <t>☆ま行（町外）</t>
  </si>
  <si>
    <t>☆や行～（町外）</t>
  </si>
  <si>
    <t>はま皮フ科ｸﾘﾆｯｸ</t>
  </si>
  <si>
    <t>中央薬局
兵庫塚北店</t>
  </si>
  <si>
    <t>みねのデンタルクリニック</t>
  </si>
  <si>
    <t>もちづき女性クリニック</t>
  </si>
  <si>
    <t>よしざわクリニック</t>
  </si>
  <si>
    <t>わかば歯科</t>
  </si>
  <si>
    <t>国分寺さくらｸﾘﾆｯｸ</t>
  </si>
  <si>
    <t>912310505</t>
  </si>
  <si>
    <t>エムハート薬局
こがねい店</t>
  </si>
  <si>
    <t>こもれび心の診療所</t>
  </si>
  <si>
    <t>そうごう薬局ロブレ小山店</t>
  </si>
  <si>
    <t>910811165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</si>
</sst>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月&quot;"/>
    <numFmt numFmtId="177" formatCode="m&quot;月&quot;;@"/>
    <numFmt numFmtId="178" formatCode="#,##0_);[Red]\(#,##0\)"/>
    <numFmt numFmtId="179" formatCode="[$-411]ggge&quot;年&quot;m&quot;月&quot;d&quot;日&quot;;@"/>
    <numFmt numFmtId="180" formatCode="m&quot;月&quot;"/>
    <numFmt numFmtId="181" formatCode="0_ "/>
    <numFmt numFmtId="182" formatCode="[&lt;=999]000;[&lt;=9999]000\-00;000\-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2"/>
      <name val="ＭＳ 明朝"/>
      <family val="1"/>
    </font>
    <font>
      <sz val="12"/>
      <name val="HG丸ｺﾞｼｯｸM-PRO"/>
      <family val="3"/>
    </font>
    <font>
      <sz val="12"/>
      <name val="HG創英角ﾎﾟｯﾌﾟ体"/>
      <family val="3"/>
    </font>
    <font>
      <b/>
      <sz val="20"/>
      <name val="HG丸ｺﾞｼｯｸM-PRO"/>
      <family val="3"/>
    </font>
    <font>
      <b/>
      <sz val="12"/>
      <name val="HG創英角ﾎﾟｯﾌﾟ体"/>
      <family val="3"/>
    </font>
    <font>
      <sz val="11"/>
      <name val="HG丸ｺﾞｼｯｸM-PRO"/>
      <family val="3"/>
    </font>
    <font>
      <sz val="11"/>
      <name val="HG創英角ﾎﾟｯﾌﾟ体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b/>
      <sz val="8"/>
      <name val="HG丸ｺﾞｼｯｸM-PRO"/>
      <family val="3"/>
    </font>
    <font>
      <b/>
      <u val="single"/>
      <sz val="8"/>
      <name val="HG丸ｺﾞｼｯｸM-PRO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thin">
        <color theme="4" tint="0.39998000860214233"/>
      </bottom>
    </border>
    <border>
      <left>
        <color indexed="63"/>
      </left>
      <right>
        <color indexed="63"/>
      </right>
      <top style="thin"/>
      <bottom style="thin">
        <color theme="4" tint="0.39998000860214233"/>
      </bottom>
    </border>
    <border>
      <left>
        <color indexed="63"/>
      </left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vertical="center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49" fontId="3" fillId="0" borderId="11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49" fontId="3" fillId="0" borderId="12" xfId="0" applyNumberFormat="1" applyFont="1" applyFill="1" applyBorder="1" applyAlignment="1">
      <alignment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3" fillId="33" borderId="15" xfId="0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8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22" fillId="8" borderId="1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vertical="center" shrinkToFit="1"/>
    </xf>
    <xf numFmtId="49" fontId="2" fillId="34" borderId="0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vertical="center" shrinkToFit="1"/>
    </xf>
    <xf numFmtId="0" fontId="2" fillId="35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vertical="top" wrapText="1" shrinkToFit="1"/>
    </xf>
    <xf numFmtId="49" fontId="2" fillId="34" borderId="10" xfId="0" applyNumberFormat="1" applyFont="1" applyFill="1" applyBorder="1" applyAlignment="1">
      <alignment vertical="top" wrapText="1" shrinkToFit="1"/>
    </xf>
    <xf numFmtId="49" fontId="3" fillId="35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49" fontId="2" fillId="34" borderId="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shrinkToFit="1"/>
    </xf>
    <xf numFmtId="49" fontId="3" fillId="34" borderId="10" xfId="0" applyNumberFormat="1" applyFont="1" applyFill="1" applyBorder="1" applyAlignment="1">
      <alignment vertical="center" wrapText="1" shrinkToFit="1"/>
    </xf>
    <xf numFmtId="49" fontId="2" fillId="34" borderId="10" xfId="0" applyNumberFormat="1" applyFont="1" applyFill="1" applyBorder="1" applyAlignment="1">
      <alignment vertical="center" wrapText="1" shrinkToFit="1"/>
    </xf>
    <xf numFmtId="0" fontId="0" fillId="9" borderId="19" xfId="0" applyFill="1" applyBorder="1" applyAlignment="1">
      <alignment vertical="center"/>
    </xf>
    <xf numFmtId="0" fontId="22" fillId="9" borderId="19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vertical="center" shrinkToFit="1"/>
    </xf>
    <xf numFmtId="0" fontId="2" fillId="35" borderId="15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 shrinkToFit="1"/>
    </xf>
    <xf numFmtId="49" fontId="2" fillId="0" borderId="16" xfId="0" applyNumberFormat="1" applyFont="1" applyFill="1" applyBorder="1" applyAlignment="1">
      <alignment horizontal="left" vertical="center" shrinkToFit="1"/>
    </xf>
    <xf numFmtId="49" fontId="2" fillId="33" borderId="15" xfId="0" applyNumberFormat="1" applyFont="1" applyFill="1" applyBorder="1" applyAlignment="1">
      <alignment horizontal="left" vertical="center" wrapText="1" shrinkToFit="1"/>
    </xf>
    <xf numFmtId="49" fontId="2" fillId="33" borderId="13" xfId="0" applyNumberFormat="1" applyFont="1" applyFill="1" applyBorder="1" applyAlignment="1">
      <alignment horizontal="left" vertical="center" wrapText="1" shrinkToFit="1"/>
    </xf>
    <xf numFmtId="49" fontId="2" fillId="33" borderId="16" xfId="0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shrinkToFit="1"/>
    </xf>
    <xf numFmtId="49" fontId="2" fillId="0" borderId="15" xfId="0" applyNumberFormat="1" applyFont="1" applyFill="1" applyBorder="1" applyAlignment="1">
      <alignment horizontal="left" vertical="center" wrapText="1" shrinkToFit="1"/>
    </xf>
    <xf numFmtId="49" fontId="2" fillId="0" borderId="13" xfId="0" applyNumberFormat="1" applyFont="1" applyFill="1" applyBorder="1" applyAlignment="1">
      <alignment horizontal="left" vertical="center" wrapText="1" shrinkToFit="1"/>
    </xf>
    <xf numFmtId="49" fontId="2" fillId="0" borderId="16" xfId="0" applyNumberFormat="1" applyFont="1" applyFill="1" applyBorder="1" applyAlignment="1">
      <alignment horizontal="left" vertical="center" wrapText="1" shrinkToFit="1"/>
    </xf>
    <xf numFmtId="49" fontId="2" fillId="35" borderId="15" xfId="0" applyNumberFormat="1" applyFont="1" applyFill="1" applyBorder="1" applyAlignment="1">
      <alignment horizontal="left" vertical="center" shrinkToFit="1"/>
    </xf>
    <xf numFmtId="49" fontId="2" fillId="35" borderId="13" xfId="0" applyNumberFormat="1" applyFont="1" applyFill="1" applyBorder="1" applyAlignment="1">
      <alignment horizontal="left" vertical="center" shrinkToFit="1"/>
    </xf>
    <xf numFmtId="49" fontId="2" fillId="35" borderId="16" xfId="0" applyNumberFormat="1" applyFont="1" applyFill="1" applyBorder="1" applyAlignment="1">
      <alignment horizontal="left" vertical="center" shrinkToFit="1"/>
    </xf>
    <xf numFmtId="49" fontId="2" fillId="35" borderId="15" xfId="0" applyNumberFormat="1" applyFont="1" applyFill="1" applyBorder="1" applyAlignment="1">
      <alignment horizontal="left" vertical="center" wrapText="1" shrinkToFit="1"/>
    </xf>
    <xf numFmtId="49" fontId="2" fillId="35" borderId="13" xfId="0" applyNumberFormat="1" applyFont="1" applyFill="1" applyBorder="1" applyAlignment="1">
      <alignment horizontal="left" vertical="center" wrapText="1" shrinkToFit="1"/>
    </xf>
    <xf numFmtId="49" fontId="2" fillId="35" borderId="16" xfId="0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wrapText="1" shrinkToFit="1"/>
    </xf>
    <xf numFmtId="0" fontId="2" fillId="34" borderId="15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left" vertical="center" wrapText="1" shrinkToFit="1"/>
    </xf>
    <xf numFmtId="49" fontId="2" fillId="0" borderId="31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left" vertical="top" wrapText="1" shrinkToFit="1"/>
    </xf>
    <xf numFmtId="49" fontId="2" fillId="34" borderId="14" xfId="0" applyNumberFormat="1" applyFont="1" applyFill="1" applyBorder="1" applyAlignment="1">
      <alignment horizontal="left" vertical="top" shrinkToFit="1"/>
    </xf>
    <xf numFmtId="49" fontId="2" fillId="34" borderId="20" xfId="0" applyNumberFormat="1" applyFont="1" applyFill="1" applyBorder="1" applyAlignment="1">
      <alignment horizontal="left" vertical="top" shrinkToFit="1"/>
    </xf>
    <xf numFmtId="49" fontId="2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top" wrapText="1" shrinkToFit="1"/>
    </xf>
    <xf numFmtId="49" fontId="2" fillId="0" borderId="14" xfId="0" applyNumberFormat="1" applyFont="1" applyFill="1" applyBorder="1" applyAlignment="1">
      <alignment horizontal="left" vertical="top" wrapText="1" shrinkToFit="1"/>
    </xf>
    <xf numFmtId="49" fontId="2" fillId="0" borderId="20" xfId="0" applyNumberFormat="1" applyFont="1" applyFill="1" applyBorder="1" applyAlignment="1">
      <alignment horizontal="left" vertical="top" wrapText="1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left" vertical="center" shrinkToFit="1"/>
    </xf>
    <xf numFmtId="49" fontId="2" fillId="34" borderId="13" xfId="0" applyNumberFormat="1" applyFont="1" applyFill="1" applyBorder="1" applyAlignment="1">
      <alignment horizontal="left" vertical="center" shrinkToFit="1"/>
    </xf>
    <xf numFmtId="49" fontId="2" fillId="34" borderId="16" xfId="0" applyNumberFormat="1" applyFont="1" applyFill="1" applyBorder="1" applyAlignment="1">
      <alignment horizontal="left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6" xfId="0" applyNumberFormat="1" applyFont="1" applyFill="1" applyBorder="1" applyAlignment="1">
      <alignment horizontal="center" vertical="center" shrinkToFit="1"/>
    </xf>
    <xf numFmtId="0" fontId="3" fillId="34" borderId="0" xfId="0" applyNumberFormat="1" applyFont="1" applyFill="1" applyBorder="1" applyAlignment="1">
      <alignment horizontal="center" vertical="center" shrinkToFit="1"/>
    </xf>
    <xf numFmtId="0" fontId="24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vertical="center" wrapText="1" shrinkToFit="1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vertical="center" shrinkToFit="1"/>
    </xf>
    <xf numFmtId="0" fontId="2" fillId="35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vertical="center" wrapText="1" shrinkToFit="1"/>
    </xf>
    <xf numFmtId="49" fontId="24" fillId="34" borderId="10" xfId="0" applyNumberFormat="1" applyFont="1" applyFill="1" applyBorder="1" applyAlignment="1">
      <alignment vertical="center" wrapText="1" shrinkToFit="1"/>
    </xf>
    <xf numFmtId="0" fontId="10" fillId="34" borderId="0" xfId="0" applyFont="1" applyFill="1" applyBorder="1" applyAlignment="1">
      <alignment horizontal="left" shrinkToFit="1"/>
    </xf>
    <xf numFmtId="49" fontId="3" fillId="34" borderId="14" xfId="0" applyNumberFormat="1" applyFont="1" applyFill="1" applyBorder="1" applyAlignment="1">
      <alignment horizontal="left" vertical="center" shrinkToFit="1"/>
    </xf>
    <xf numFmtId="0" fontId="2" fillId="34" borderId="0" xfId="0" applyFont="1" applyFill="1" applyAlignment="1">
      <alignment vertical="center" shrinkToFit="1"/>
    </xf>
    <xf numFmtId="0" fontId="3" fillId="34" borderId="0" xfId="0" applyNumberFormat="1" applyFont="1" applyFill="1" applyAlignment="1">
      <alignment horizontal="center" vertical="center" shrinkToFit="1"/>
    </xf>
    <xf numFmtId="0" fontId="2" fillId="34" borderId="0" xfId="0" applyNumberFormat="1" applyFont="1" applyFill="1" applyAlignment="1">
      <alignment horizontal="center" vertical="center" shrinkToFit="1"/>
    </xf>
    <xf numFmtId="49" fontId="3" fillId="34" borderId="0" xfId="0" applyNumberFormat="1" applyFont="1" applyFill="1" applyBorder="1" applyAlignment="1">
      <alignment vertical="center" wrapText="1" shrinkToFit="1"/>
    </xf>
    <xf numFmtId="49" fontId="2" fillId="34" borderId="15" xfId="0" applyNumberFormat="1" applyFont="1" applyFill="1" applyBorder="1" applyAlignment="1">
      <alignment horizontal="left" vertical="center" wrapText="1" shrinkToFit="1"/>
    </xf>
    <xf numFmtId="49" fontId="2" fillId="34" borderId="13" xfId="0" applyNumberFormat="1" applyFont="1" applyFill="1" applyBorder="1" applyAlignment="1">
      <alignment horizontal="left" vertical="center" wrapText="1" shrinkToFit="1"/>
    </xf>
    <xf numFmtId="49" fontId="2" fillId="34" borderId="16" xfId="0" applyNumberFormat="1" applyFont="1" applyFill="1" applyBorder="1" applyAlignment="1">
      <alignment horizontal="left" vertical="center" wrapText="1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horizontal="left" vertical="center" shrinkToFit="1"/>
    </xf>
    <xf numFmtId="0" fontId="3" fillId="34" borderId="0" xfId="0" applyFont="1" applyFill="1" applyBorder="1" applyAlignment="1">
      <alignment vertical="center" shrinkToFit="1"/>
    </xf>
    <xf numFmtId="0" fontId="2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center" shrinkToFit="1"/>
    </xf>
    <xf numFmtId="49" fontId="3" fillId="35" borderId="15" xfId="0" applyNumberFormat="1" applyFont="1" applyFill="1" applyBorder="1" applyAlignment="1">
      <alignment vertical="center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 shrinkToFit="1"/>
    </xf>
    <xf numFmtId="49" fontId="2" fillId="35" borderId="15" xfId="0" applyNumberFormat="1" applyFont="1" applyFill="1" applyBorder="1" applyAlignment="1">
      <alignment vertical="center" shrinkToFit="1"/>
    </xf>
    <xf numFmtId="0" fontId="3" fillId="35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horizontal="left" vertical="center"/>
    </xf>
    <xf numFmtId="0" fontId="10" fillId="34" borderId="0" xfId="0" applyFont="1" applyFill="1" applyBorder="1" applyAlignment="1">
      <alignment shrinkToFit="1"/>
    </xf>
    <xf numFmtId="0" fontId="10" fillId="34" borderId="10" xfId="0" applyFont="1" applyFill="1" applyBorder="1" applyAlignment="1">
      <alignment shrinkToFit="1"/>
    </xf>
    <xf numFmtId="49" fontId="20" fillId="34" borderId="10" xfId="0" applyNumberFormat="1" applyFont="1" applyFill="1" applyBorder="1" applyAlignment="1">
      <alignment vertical="center" wrapText="1" shrinkToFit="1"/>
    </xf>
    <xf numFmtId="0" fontId="2" fillId="35" borderId="15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vertical="center" wrapText="1" shrinkToFit="1"/>
    </xf>
    <xf numFmtId="0" fontId="2" fillId="34" borderId="0" xfId="0" applyFont="1" applyFill="1" applyBorder="1" applyAlignment="1">
      <alignment vertical="center" wrapText="1" shrinkToFit="1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vertical="center" wrapText="1" shrinkToFit="1"/>
    </xf>
    <xf numFmtId="0" fontId="2" fillId="34" borderId="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vertical="center" wrapText="1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0" fontId="3" fillId="34" borderId="0" xfId="0" applyNumberFormat="1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vertical="center" wrapText="1" shrinkToFit="1"/>
    </xf>
    <xf numFmtId="0" fontId="3" fillId="34" borderId="0" xfId="0" applyFont="1" applyFill="1" applyBorder="1" applyAlignment="1">
      <alignment vertical="center" wrapText="1" shrinkToFit="1"/>
    </xf>
    <xf numFmtId="0" fontId="3" fillId="34" borderId="32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0" xfId="0" applyFont="1" applyFill="1" applyAlignment="1">
      <alignment vertical="center" wrapText="1" shrinkToFit="1"/>
    </xf>
    <xf numFmtId="49" fontId="3" fillId="34" borderId="11" xfId="0" applyNumberFormat="1" applyFont="1" applyFill="1" applyBorder="1" applyAlignment="1">
      <alignment vertical="center" wrapText="1" shrinkToFit="1"/>
    </xf>
    <xf numFmtId="0" fontId="3" fillId="34" borderId="11" xfId="0" applyNumberFormat="1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vertical="center" wrapText="1" shrinkToFit="1"/>
    </xf>
    <xf numFmtId="0" fontId="3" fillId="34" borderId="14" xfId="0" applyNumberFormat="1" applyFont="1" applyFill="1" applyBorder="1" applyAlignment="1">
      <alignment horizontal="center" vertical="center" wrapText="1" shrinkToFit="1"/>
    </xf>
    <xf numFmtId="49" fontId="3" fillId="34" borderId="13" xfId="0" applyNumberFormat="1" applyFont="1" applyFill="1" applyBorder="1" applyAlignment="1">
      <alignment vertical="center" wrapText="1" shrinkToFit="1"/>
    </xf>
    <xf numFmtId="0" fontId="3" fillId="34" borderId="13" xfId="0" applyFont="1" applyFill="1" applyBorder="1" applyAlignment="1">
      <alignment vertical="center" wrapText="1" shrinkToFit="1"/>
    </xf>
    <xf numFmtId="49" fontId="3" fillId="34" borderId="10" xfId="0" applyNumberFormat="1" applyFont="1" applyFill="1" applyBorder="1" applyAlignment="1">
      <alignment horizontal="left" vertical="center" wrapText="1" shrinkToFit="1"/>
    </xf>
    <xf numFmtId="49" fontId="3" fillId="34" borderId="0" xfId="0" applyNumberFormat="1" applyFont="1" applyFill="1" applyBorder="1" applyAlignment="1">
      <alignment horizontal="left" vertical="center" wrapText="1" shrinkToFit="1"/>
    </xf>
    <xf numFmtId="0" fontId="3" fillId="35" borderId="16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left" vertical="center"/>
    </xf>
    <xf numFmtId="49" fontId="2" fillId="35" borderId="13" xfId="0" applyNumberFormat="1" applyFont="1" applyFill="1" applyBorder="1" applyAlignment="1">
      <alignment horizontal="left" vertical="center"/>
    </xf>
    <xf numFmtId="49" fontId="2" fillId="35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149</xdr:row>
      <xdr:rowOff>47625</xdr:rowOff>
    </xdr:from>
    <xdr:to>
      <xdr:col>18</xdr:col>
      <xdr:colOff>533400</xdr:colOff>
      <xdr:row>151</xdr:row>
      <xdr:rowOff>57150</xdr:rowOff>
    </xdr:to>
    <xdr:pic>
      <xdr:nvPicPr>
        <xdr:cNvPr id="1" name="Picture 44" descr="06-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4979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153</xdr:row>
      <xdr:rowOff>9525</xdr:rowOff>
    </xdr:from>
    <xdr:to>
      <xdr:col>2</xdr:col>
      <xdr:colOff>914400</xdr:colOff>
      <xdr:row>155</xdr:row>
      <xdr:rowOff>152400</xdr:rowOff>
    </xdr:to>
    <xdr:pic>
      <xdr:nvPicPr>
        <xdr:cNvPr id="2" name="Picture 42" descr="04-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20122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2</xdr:col>
      <xdr:colOff>9525</xdr:colOff>
      <xdr:row>5</xdr:row>
      <xdr:rowOff>9525</xdr:rowOff>
    </xdr:to>
    <xdr:pic>
      <xdr:nvPicPr>
        <xdr:cNvPr id="3" name="Picture 11" descr="矢印2左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67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9525</xdr:colOff>
      <xdr:row>5</xdr:row>
      <xdr:rowOff>0</xdr:rowOff>
    </xdr:to>
    <xdr:pic>
      <xdr:nvPicPr>
        <xdr:cNvPr id="4" name="Picture 23" descr="矢印2左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8572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0</xdr:row>
      <xdr:rowOff>0</xdr:rowOff>
    </xdr:from>
    <xdr:to>
      <xdr:col>18</xdr:col>
      <xdr:colOff>352425</xdr:colOff>
      <xdr:row>3</xdr:row>
      <xdr:rowOff>219075</xdr:rowOff>
    </xdr:to>
    <xdr:pic>
      <xdr:nvPicPr>
        <xdr:cNvPr id="5" name="Picture 40" descr="06-0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79</xdr:row>
      <xdr:rowOff>38100</xdr:rowOff>
    </xdr:from>
    <xdr:to>
      <xdr:col>12</xdr:col>
      <xdr:colOff>933450</xdr:colOff>
      <xdr:row>81</xdr:row>
      <xdr:rowOff>152400</xdr:rowOff>
    </xdr:to>
    <xdr:pic>
      <xdr:nvPicPr>
        <xdr:cNvPr id="6" name="Picture 43" descr="04-0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182052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59</xdr:row>
      <xdr:rowOff>66675</xdr:rowOff>
    </xdr:from>
    <xdr:to>
      <xdr:col>7</xdr:col>
      <xdr:colOff>942975</xdr:colOff>
      <xdr:row>63</xdr:row>
      <xdr:rowOff>219075</xdr:rowOff>
    </xdr:to>
    <xdr:pic>
      <xdr:nvPicPr>
        <xdr:cNvPr id="7" name="Picture 46" descr="11-0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8924925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419100</xdr:colOff>
      <xdr:row>2</xdr:row>
      <xdr:rowOff>9525</xdr:rowOff>
    </xdr:to>
    <xdr:pic>
      <xdr:nvPicPr>
        <xdr:cNvPr id="8" name="Picture 49" descr="病院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21</xdr:row>
      <xdr:rowOff>9525</xdr:rowOff>
    </xdr:from>
    <xdr:to>
      <xdr:col>17</xdr:col>
      <xdr:colOff>781050</xdr:colOff>
      <xdr:row>24</xdr:row>
      <xdr:rowOff>38100</xdr:rowOff>
    </xdr:to>
    <xdr:pic>
      <xdr:nvPicPr>
        <xdr:cNvPr id="9" name="Picture 52" descr="09-0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6425" y="34385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tabSelected="1" zoomScalePageLayoutView="0" workbookViewId="0" topLeftCell="A1">
      <selection activeCell="M50" sqref="M50:S50"/>
    </sheetView>
  </sheetViews>
  <sheetFormatPr defaultColWidth="9.00390625" defaultRowHeight="15" customHeight="1"/>
  <cols>
    <col min="1" max="1" width="2.50390625" style="9" customWidth="1"/>
    <col min="2" max="2" width="0.5" style="9" customWidth="1"/>
    <col min="3" max="3" width="12.625" style="9" customWidth="1"/>
    <col min="4" max="4" width="7.125" style="39" customWidth="1"/>
    <col min="5" max="5" width="0.5" style="10" customWidth="1"/>
    <col min="6" max="6" width="2.50390625" style="9" customWidth="1"/>
    <col min="7" max="7" width="0.5" style="9" customWidth="1"/>
    <col min="8" max="8" width="12.625" style="9" customWidth="1"/>
    <col min="9" max="9" width="7.125" style="10" customWidth="1"/>
    <col min="10" max="11" width="2.50390625" style="9" customWidth="1"/>
    <col min="12" max="12" width="0.5" style="9" customWidth="1"/>
    <col min="13" max="13" width="12.625" style="9" customWidth="1"/>
    <col min="14" max="14" width="7.125" style="10" customWidth="1"/>
    <col min="15" max="15" width="0.5" style="10" customWidth="1"/>
    <col min="16" max="16" width="2.50390625" style="9" customWidth="1"/>
    <col min="17" max="17" width="0.5" style="9" customWidth="1"/>
    <col min="18" max="18" width="12.625" style="9" customWidth="1"/>
    <col min="19" max="19" width="7.125" style="10" customWidth="1"/>
    <col min="20" max="16384" width="9.00390625" style="9" customWidth="1"/>
  </cols>
  <sheetData>
    <row r="1" spans="1:19" ht="20.25" customHeight="1">
      <c r="A1" s="181" t="s">
        <v>124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30" customHeight="1">
      <c r="A2" s="175" t="s">
        <v>132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s="2" customFormat="1" ht="17.25" customHeight="1">
      <c r="A3" s="167" t="s">
        <v>128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  <c r="Q3" s="66"/>
      <c r="R3" s="66"/>
      <c r="S3" s="61"/>
    </row>
    <row r="4" spans="1:19" ht="18.75" customHeight="1">
      <c r="A4" s="173"/>
      <c r="C4" s="153" t="s">
        <v>101</v>
      </c>
      <c r="D4" s="153"/>
      <c r="E4" s="153"/>
      <c r="F4" s="153"/>
      <c r="G4" s="153"/>
      <c r="H4" s="153"/>
      <c r="I4" s="153"/>
      <c r="K4" s="173"/>
      <c r="M4" s="163" t="s">
        <v>103</v>
      </c>
      <c r="N4" s="163"/>
      <c r="O4" s="163"/>
      <c r="P4" s="163"/>
      <c r="Q4" s="163"/>
      <c r="R4" s="163"/>
      <c r="S4" s="163"/>
    </row>
    <row r="5" spans="1:19" s="21" customFormat="1" ht="3.75" customHeight="1">
      <c r="A5" s="174"/>
      <c r="C5" s="22"/>
      <c r="D5" s="38"/>
      <c r="E5" s="8"/>
      <c r="H5" s="22"/>
      <c r="I5" s="23"/>
      <c r="K5" s="174"/>
      <c r="S5" s="58"/>
    </row>
    <row r="6" spans="1:19" s="26" customFormat="1" ht="18.75" customHeight="1">
      <c r="A6" s="25"/>
      <c r="C6" s="124" t="s">
        <v>151</v>
      </c>
      <c r="D6" s="253" t="s">
        <v>156</v>
      </c>
      <c r="E6" s="240"/>
      <c r="F6" s="138"/>
      <c r="G6" s="240"/>
      <c r="H6" s="124" t="s">
        <v>157</v>
      </c>
      <c r="I6" s="289">
        <v>942340571</v>
      </c>
      <c r="K6" s="25"/>
      <c r="M6" s="154" t="s">
        <v>20</v>
      </c>
      <c r="N6" s="155"/>
      <c r="O6" s="155"/>
      <c r="P6" s="155"/>
      <c r="Q6" s="155"/>
      <c r="R6" s="156"/>
      <c r="S6" s="41">
        <v>912302411</v>
      </c>
    </row>
    <row r="7" spans="1:19" s="28" customFormat="1" ht="3.75" customHeight="1">
      <c r="A7" s="27"/>
      <c r="C7" s="265"/>
      <c r="D7" s="266"/>
      <c r="E7" s="267"/>
      <c r="F7" s="267"/>
      <c r="G7" s="267"/>
      <c r="H7" s="267"/>
      <c r="I7" s="268"/>
      <c r="M7" s="176"/>
      <c r="N7" s="176"/>
      <c r="O7" s="176"/>
      <c r="P7" s="176"/>
      <c r="Q7" s="176"/>
      <c r="R7" s="176"/>
      <c r="S7" s="42"/>
    </row>
    <row r="8" spans="1:19" s="26" customFormat="1" ht="18.75" customHeight="1">
      <c r="A8" s="25"/>
      <c r="C8" s="202" t="s">
        <v>150</v>
      </c>
      <c r="D8" s="203"/>
      <c r="E8" s="203"/>
      <c r="F8" s="203"/>
      <c r="G8" s="203"/>
      <c r="H8" s="204"/>
      <c r="I8" s="218">
        <v>912302304</v>
      </c>
      <c r="K8" s="25"/>
      <c r="M8" s="150" t="s">
        <v>13</v>
      </c>
      <c r="N8" s="151"/>
      <c r="O8" s="151"/>
      <c r="P8" s="151"/>
      <c r="Q8" s="151"/>
      <c r="R8" s="152"/>
      <c r="S8" s="45">
        <v>912302049</v>
      </c>
    </row>
    <row r="9" spans="1:19" s="28" customFormat="1" ht="3.75" customHeight="1">
      <c r="A9" s="27"/>
      <c r="C9" s="269"/>
      <c r="D9" s="133"/>
      <c r="E9" s="270"/>
      <c r="F9" s="265"/>
      <c r="G9" s="265"/>
      <c r="H9" s="269"/>
      <c r="I9" s="268"/>
      <c r="K9" s="26"/>
      <c r="L9" s="26"/>
      <c r="M9" s="177"/>
      <c r="N9" s="177"/>
      <c r="O9" s="177"/>
      <c r="P9" s="177"/>
      <c r="Q9" s="177"/>
      <c r="R9" s="178"/>
      <c r="S9" s="38"/>
    </row>
    <row r="10" spans="1:19" s="26" customFormat="1" ht="18.75" customHeight="1">
      <c r="A10" s="25"/>
      <c r="C10" s="160" t="s">
        <v>149</v>
      </c>
      <c r="D10" s="161"/>
      <c r="E10" s="161"/>
      <c r="F10" s="161"/>
      <c r="G10" s="161"/>
      <c r="H10" s="162"/>
      <c r="I10" s="206">
        <v>932320591</v>
      </c>
      <c r="K10" s="25"/>
      <c r="M10" s="7" t="s">
        <v>145</v>
      </c>
      <c r="N10" s="78">
        <v>912310497</v>
      </c>
      <c r="O10" s="77"/>
      <c r="P10" s="25"/>
      <c r="R10" s="7" t="s">
        <v>146</v>
      </c>
      <c r="S10" s="41">
        <v>942351180</v>
      </c>
    </row>
    <row r="11" spans="3:19" s="28" customFormat="1" ht="3.75" customHeight="1">
      <c r="C11" s="265"/>
      <c r="D11" s="271"/>
      <c r="E11" s="265"/>
      <c r="F11" s="265"/>
      <c r="G11" s="265"/>
      <c r="H11" s="265"/>
      <c r="I11" s="272"/>
      <c r="K11" s="26"/>
      <c r="L11" s="26"/>
      <c r="M11" s="182"/>
      <c r="N11" s="182"/>
      <c r="O11" s="182"/>
      <c r="P11" s="182"/>
      <c r="Q11" s="182"/>
      <c r="R11" s="183"/>
      <c r="S11" s="38"/>
    </row>
    <row r="12" spans="1:19" s="26" customFormat="1" ht="18.75" customHeight="1">
      <c r="A12" s="25"/>
      <c r="C12" s="241" t="s">
        <v>15</v>
      </c>
      <c r="D12" s="242"/>
      <c r="E12" s="242"/>
      <c r="F12" s="242"/>
      <c r="G12" s="242"/>
      <c r="H12" s="243"/>
      <c r="I12" s="218">
        <v>912302197</v>
      </c>
      <c r="K12" s="25"/>
      <c r="M12" s="150" t="s">
        <v>6</v>
      </c>
      <c r="N12" s="151"/>
      <c r="O12" s="151"/>
      <c r="P12" s="151"/>
      <c r="Q12" s="151"/>
      <c r="R12" s="152"/>
      <c r="S12" s="45">
        <v>932320922</v>
      </c>
    </row>
    <row r="13" spans="1:19" s="28" customFormat="1" ht="3.75" customHeight="1">
      <c r="A13" s="27"/>
      <c r="C13" s="273"/>
      <c r="D13" s="274"/>
      <c r="E13" s="275"/>
      <c r="F13" s="276"/>
      <c r="G13" s="277"/>
      <c r="H13" s="273"/>
      <c r="I13" s="268"/>
      <c r="K13" s="27"/>
      <c r="M13" s="179"/>
      <c r="N13" s="179"/>
      <c r="O13" s="179"/>
      <c r="P13" s="179"/>
      <c r="Q13" s="179"/>
      <c r="R13" s="179"/>
      <c r="S13" s="42"/>
    </row>
    <row r="14" spans="1:19" s="26" customFormat="1" ht="18.75" customHeight="1">
      <c r="A14" s="25"/>
      <c r="C14" s="124" t="s">
        <v>94</v>
      </c>
      <c r="D14" s="206">
        <v>912302114</v>
      </c>
      <c r="E14" s="278"/>
      <c r="F14" s="279"/>
      <c r="G14" s="280"/>
      <c r="H14" s="264" t="s">
        <v>142</v>
      </c>
      <c r="I14" s="206">
        <v>942350570</v>
      </c>
      <c r="K14" s="25"/>
      <c r="M14" s="7" t="s">
        <v>99</v>
      </c>
      <c r="N14" s="41">
        <v>912301892</v>
      </c>
      <c r="O14" s="29"/>
      <c r="P14" s="25"/>
      <c r="R14" s="14" t="s">
        <v>58</v>
      </c>
      <c r="S14" s="41">
        <v>942350919</v>
      </c>
    </row>
    <row r="15" spans="1:19" s="28" customFormat="1" ht="3.75" customHeight="1">
      <c r="A15" s="27"/>
      <c r="C15" s="281"/>
      <c r="D15" s="282"/>
      <c r="E15" s="275"/>
      <c r="F15" s="283"/>
      <c r="G15" s="277"/>
      <c r="H15" s="281"/>
      <c r="I15" s="268"/>
      <c r="M15" s="16"/>
      <c r="N15" s="16"/>
      <c r="O15" s="16"/>
      <c r="P15" s="16"/>
      <c r="Q15" s="16"/>
      <c r="R15" s="16"/>
      <c r="S15" s="59"/>
    </row>
    <row r="16" spans="1:19" s="26" customFormat="1" ht="18.75" customHeight="1">
      <c r="A16" s="25"/>
      <c r="C16" s="241" t="s">
        <v>147</v>
      </c>
      <c r="D16" s="242"/>
      <c r="E16" s="242"/>
      <c r="F16" s="242"/>
      <c r="G16" s="242"/>
      <c r="H16" s="243"/>
      <c r="I16" s="218">
        <v>932321631</v>
      </c>
      <c r="K16" s="25"/>
      <c r="M16" s="150" t="s">
        <v>78</v>
      </c>
      <c r="N16" s="151"/>
      <c r="O16" s="151"/>
      <c r="P16" s="151"/>
      <c r="Q16" s="151"/>
      <c r="R16" s="152"/>
      <c r="S16" s="45">
        <v>912310463</v>
      </c>
    </row>
    <row r="17" spans="1:19" s="28" customFormat="1" ht="3.75" customHeight="1">
      <c r="A17" s="27"/>
      <c r="C17" s="240"/>
      <c r="D17" s="211"/>
      <c r="E17" s="275"/>
      <c r="F17" s="277"/>
      <c r="G17" s="277"/>
      <c r="H17" s="240"/>
      <c r="I17" s="268"/>
      <c r="S17" s="59"/>
    </row>
    <row r="18" spans="1:19" s="26" customFormat="1" ht="18.75" customHeight="1">
      <c r="A18" s="25"/>
      <c r="C18" s="160" t="s">
        <v>16</v>
      </c>
      <c r="D18" s="161"/>
      <c r="E18" s="161"/>
      <c r="F18" s="161"/>
      <c r="G18" s="161"/>
      <c r="H18" s="162"/>
      <c r="I18" s="206">
        <v>912302205</v>
      </c>
      <c r="K18" s="25"/>
      <c r="M18" s="154" t="s">
        <v>50</v>
      </c>
      <c r="N18" s="155"/>
      <c r="O18" s="155"/>
      <c r="P18" s="155"/>
      <c r="Q18" s="155"/>
      <c r="R18" s="156"/>
      <c r="S18" s="41">
        <v>942351156</v>
      </c>
    </row>
    <row r="19" spans="1:19" s="28" customFormat="1" ht="3.75" customHeight="1">
      <c r="A19" s="27"/>
      <c r="C19" s="273"/>
      <c r="D19" s="274"/>
      <c r="E19" s="275"/>
      <c r="F19" s="276"/>
      <c r="G19" s="277"/>
      <c r="H19" s="273"/>
      <c r="I19" s="268"/>
      <c r="K19" s="21"/>
      <c r="L19" s="21"/>
      <c r="M19" s="22"/>
      <c r="N19" s="8"/>
      <c r="O19" s="8"/>
      <c r="P19" s="21"/>
      <c r="Q19" s="21"/>
      <c r="R19" s="22"/>
      <c r="S19" s="8"/>
    </row>
    <row r="20" spans="1:19" s="26" customFormat="1" ht="18.75" customHeight="1">
      <c r="A20" s="25"/>
      <c r="C20" s="139" t="s">
        <v>140</v>
      </c>
      <c r="D20" s="218">
        <v>912310612</v>
      </c>
      <c r="E20" s="284"/>
      <c r="F20" s="279"/>
      <c r="G20" s="280"/>
      <c r="H20" s="119" t="s">
        <v>60</v>
      </c>
      <c r="I20" s="218">
        <v>942350836</v>
      </c>
      <c r="K20" s="25"/>
      <c r="M20" s="150" t="s">
        <v>11</v>
      </c>
      <c r="N20" s="151"/>
      <c r="O20" s="151"/>
      <c r="P20" s="151"/>
      <c r="Q20" s="151"/>
      <c r="R20" s="152"/>
      <c r="S20" s="45">
        <v>912301348</v>
      </c>
    </row>
    <row r="21" spans="1:19" s="28" customFormat="1" ht="3.75" customHeight="1">
      <c r="A21" s="27"/>
      <c r="C21" s="285"/>
      <c r="D21" s="268"/>
      <c r="E21" s="275"/>
      <c r="F21" s="286"/>
      <c r="G21" s="277"/>
      <c r="H21" s="285"/>
      <c r="I21" s="268"/>
      <c r="M21" s="18"/>
      <c r="N21" s="21"/>
      <c r="O21" s="15"/>
      <c r="P21" s="16"/>
      <c r="Q21" s="16"/>
      <c r="R21" s="18"/>
      <c r="S21" s="38"/>
    </row>
    <row r="22" spans="1:19" s="26" customFormat="1" ht="18.75" customHeight="1">
      <c r="A22" s="25"/>
      <c r="C22" s="264" t="s">
        <v>19</v>
      </c>
      <c r="D22" s="206">
        <v>912302221</v>
      </c>
      <c r="E22" s="284"/>
      <c r="F22" s="279"/>
      <c r="G22" s="280"/>
      <c r="H22" s="264" t="s">
        <v>61</v>
      </c>
      <c r="I22" s="206">
        <v>942350745</v>
      </c>
      <c r="K22" s="25"/>
      <c r="M22" s="154" t="s">
        <v>129</v>
      </c>
      <c r="N22" s="155"/>
      <c r="O22" s="155"/>
      <c r="P22" s="155"/>
      <c r="Q22" s="155"/>
      <c r="R22" s="156"/>
      <c r="S22" s="41">
        <v>915210173</v>
      </c>
    </row>
    <row r="23" spans="1:19" s="28" customFormat="1" ht="3.75" customHeight="1">
      <c r="A23" s="27"/>
      <c r="C23" s="285"/>
      <c r="D23" s="268"/>
      <c r="E23" s="275"/>
      <c r="F23" s="286"/>
      <c r="G23" s="277"/>
      <c r="H23" s="285"/>
      <c r="I23" s="268"/>
      <c r="M23" s="18"/>
      <c r="N23" s="21"/>
      <c r="O23" s="15"/>
      <c r="P23" s="16"/>
      <c r="Q23" s="16"/>
      <c r="R23" s="18"/>
      <c r="S23" s="38"/>
    </row>
    <row r="24" spans="1:19" s="26" customFormat="1" ht="18.75" customHeight="1">
      <c r="A24" s="25"/>
      <c r="C24" s="287" t="s">
        <v>141</v>
      </c>
      <c r="D24" s="219" t="s">
        <v>59</v>
      </c>
      <c r="E24" s="288"/>
      <c r="F24" s="287"/>
      <c r="G24" s="288"/>
      <c r="H24" s="138" t="s">
        <v>62</v>
      </c>
      <c r="I24" s="218">
        <v>942350760</v>
      </c>
      <c r="K24" s="28"/>
      <c r="L24" s="28"/>
      <c r="M24" s="153" t="s">
        <v>104</v>
      </c>
      <c r="N24" s="153"/>
      <c r="O24" s="153"/>
      <c r="P24" s="153"/>
      <c r="Q24" s="153"/>
      <c r="R24" s="153"/>
      <c r="S24" s="153"/>
    </row>
    <row r="25" spans="1:19" s="28" customFormat="1" ht="3.75" customHeight="1">
      <c r="A25" s="30"/>
      <c r="C25" s="17"/>
      <c r="D25" s="43"/>
      <c r="E25" s="29"/>
      <c r="F25" s="30"/>
      <c r="H25" s="17"/>
      <c r="I25" s="43"/>
      <c r="M25" s="18"/>
      <c r="N25" s="21"/>
      <c r="O25" s="15"/>
      <c r="P25" s="16"/>
      <c r="Q25" s="16"/>
      <c r="R25" s="18"/>
      <c r="S25" s="40"/>
    </row>
    <row r="26" spans="1:19" s="26" customFormat="1" ht="18.75" customHeight="1">
      <c r="A26" s="28"/>
      <c r="B26" s="28"/>
      <c r="C26" s="163" t="s">
        <v>102</v>
      </c>
      <c r="D26" s="163"/>
      <c r="E26" s="163"/>
      <c r="F26" s="163"/>
      <c r="G26" s="163"/>
      <c r="H26" s="163"/>
      <c r="I26" s="163"/>
      <c r="K26" s="25"/>
      <c r="M26" s="160" t="s">
        <v>64</v>
      </c>
      <c r="N26" s="161"/>
      <c r="O26" s="161"/>
      <c r="P26" s="161"/>
      <c r="Q26" s="161"/>
      <c r="R26" s="162"/>
      <c r="S26" s="206">
        <v>912301934</v>
      </c>
    </row>
    <row r="27" spans="1:19" s="28" customFormat="1" ht="3.75" customHeight="1">
      <c r="A27" s="33"/>
      <c r="C27" s="24"/>
      <c r="D27" s="38"/>
      <c r="E27" s="29"/>
      <c r="H27" s="24"/>
      <c r="I27" s="40"/>
      <c r="K27" s="30"/>
      <c r="M27" s="240"/>
      <c r="N27" s="211"/>
      <c r="O27" s="275"/>
      <c r="P27" s="277"/>
      <c r="Q27" s="277"/>
      <c r="R27" s="240"/>
      <c r="S27" s="282"/>
    </row>
    <row r="28" spans="1:19" s="26" customFormat="1" ht="18.75" customHeight="1">
      <c r="A28" s="25"/>
      <c r="C28" s="150" t="s">
        <v>9</v>
      </c>
      <c r="D28" s="151"/>
      <c r="E28" s="151"/>
      <c r="F28" s="151"/>
      <c r="G28" s="151"/>
      <c r="H28" s="152"/>
      <c r="I28" s="45">
        <v>932320948</v>
      </c>
      <c r="K28" s="25"/>
      <c r="M28" s="241" t="s">
        <v>4</v>
      </c>
      <c r="N28" s="242"/>
      <c r="O28" s="242"/>
      <c r="P28" s="242"/>
      <c r="Q28" s="242"/>
      <c r="R28" s="243"/>
      <c r="S28" s="218">
        <v>932321466</v>
      </c>
    </row>
    <row r="29" spans="1:19" s="28" customFormat="1" ht="3.75" customHeight="1">
      <c r="A29" s="27"/>
      <c r="C29" s="31"/>
      <c r="D29" s="40"/>
      <c r="E29" s="29"/>
      <c r="F29" s="33"/>
      <c r="H29" s="31"/>
      <c r="I29" s="42"/>
      <c r="M29" s="240"/>
      <c r="N29" s="211"/>
      <c r="O29" s="275"/>
      <c r="P29" s="277"/>
      <c r="Q29" s="277"/>
      <c r="R29" s="240"/>
      <c r="S29" s="211"/>
    </row>
    <row r="30" spans="1:19" s="26" customFormat="1" ht="18.75" customHeight="1">
      <c r="A30" s="25"/>
      <c r="C30" s="12" t="s">
        <v>95</v>
      </c>
      <c r="D30" s="41">
        <v>912310646</v>
      </c>
      <c r="E30" s="36"/>
      <c r="F30" s="25"/>
      <c r="H30" s="14" t="s">
        <v>152</v>
      </c>
      <c r="I30" s="41">
        <v>942350786</v>
      </c>
      <c r="K30" s="25"/>
      <c r="M30" s="160" t="s">
        <v>82</v>
      </c>
      <c r="N30" s="161"/>
      <c r="O30" s="161"/>
      <c r="P30" s="161"/>
      <c r="Q30" s="161"/>
      <c r="R30" s="162"/>
      <c r="S30" s="206">
        <v>970821210</v>
      </c>
    </row>
    <row r="31" spans="1:19" s="28" customFormat="1" ht="3.75" customHeight="1">
      <c r="A31" s="33"/>
      <c r="C31" s="24"/>
      <c r="D31" s="38"/>
      <c r="E31" s="29"/>
      <c r="H31" s="24"/>
      <c r="I31" s="40"/>
      <c r="M31" s="240"/>
      <c r="N31" s="211"/>
      <c r="O31" s="275"/>
      <c r="P31" s="277"/>
      <c r="Q31" s="277"/>
      <c r="R31" s="240"/>
      <c r="S31" s="211"/>
    </row>
    <row r="32" spans="1:19" s="26" customFormat="1" ht="18.75" customHeight="1">
      <c r="A32" s="25"/>
      <c r="C32" s="150" t="s">
        <v>131</v>
      </c>
      <c r="D32" s="151"/>
      <c r="E32" s="151"/>
      <c r="F32" s="151"/>
      <c r="G32" s="151"/>
      <c r="H32" s="152"/>
      <c r="I32" s="45">
        <v>942351172</v>
      </c>
      <c r="K32" s="25"/>
      <c r="M32" s="241" t="s">
        <v>65</v>
      </c>
      <c r="N32" s="242"/>
      <c r="O32" s="242"/>
      <c r="P32" s="242"/>
      <c r="Q32" s="242"/>
      <c r="R32" s="243"/>
      <c r="S32" s="218">
        <v>912302320</v>
      </c>
    </row>
    <row r="33" spans="1:19" s="28" customFormat="1" ht="3.75" customHeight="1">
      <c r="A33" s="27"/>
      <c r="C33" s="24"/>
      <c r="D33" s="56"/>
      <c r="E33" s="29"/>
      <c r="H33" s="24"/>
      <c r="I33" s="42"/>
      <c r="M33" s="24"/>
      <c r="N33" s="38"/>
      <c r="O33" s="29"/>
      <c r="R33" s="24"/>
      <c r="S33" s="38"/>
    </row>
    <row r="34" spans="1:19" s="26" customFormat="1" ht="18.75" customHeight="1">
      <c r="A34" s="25"/>
      <c r="C34" s="154" t="s">
        <v>49</v>
      </c>
      <c r="D34" s="155"/>
      <c r="E34" s="155"/>
      <c r="F34" s="155"/>
      <c r="G34" s="155"/>
      <c r="H34" s="156"/>
      <c r="I34" s="41">
        <v>932321599</v>
      </c>
      <c r="K34" s="28"/>
      <c r="M34" s="163" t="s">
        <v>105</v>
      </c>
      <c r="N34" s="163"/>
      <c r="O34" s="163"/>
      <c r="P34" s="163"/>
      <c r="Q34" s="163"/>
      <c r="R34" s="163"/>
      <c r="S34" s="163"/>
    </row>
    <row r="35" spans="1:19" s="28" customFormat="1" ht="3.75" customHeight="1">
      <c r="A35" s="27"/>
      <c r="C35" s="24"/>
      <c r="D35" s="38"/>
      <c r="E35" s="29"/>
      <c r="H35" s="24"/>
      <c r="I35" s="42"/>
      <c r="K35" s="33"/>
      <c r="M35" s="18"/>
      <c r="N35" s="8"/>
      <c r="O35" s="15"/>
      <c r="P35" s="16"/>
      <c r="Q35" s="16"/>
      <c r="R35" s="18"/>
      <c r="S35" s="40"/>
    </row>
    <row r="36" spans="1:19" s="26" customFormat="1" ht="18.75" customHeight="1">
      <c r="A36" s="25"/>
      <c r="C36" s="150" t="s">
        <v>67</v>
      </c>
      <c r="D36" s="151"/>
      <c r="E36" s="151"/>
      <c r="F36" s="151"/>
      <c r="G36" s="151"/>
      <c r="H36" s="152"/>
      <c r="I36" s="45">
        <v>932320880</v>
      </c>
      <c r="K36" s="25"/>
      <c r="M36" s="3" t="s">
        <v>143</v>
      </c>
      <c r="N36" s="45">
        <v>912302445</v>
      </c>
      <c r="O36" s="36"/>
      <c r="P36" s="25"/>
      <c r="R36" s="76" t="s">
        <v>76</v>
      </c>
      <c r="S36" s="45">
        <v>942351156</v>
      </c>
    </row>
    <row r="37" spans="4:19" s="28" customFormat="1" ht="3.75" customHeight="1">
      <c r="D37" s="56"/>
      <c r="I37" s="56"/>
      <c r="K37" s="27"/>
      <c r="M37" s="18"/>
      <c r="N37" s="8"/>
      <c r="O37" s="15"/>
      <c r="P37" s="16"/>
      <c r="Q37" s="16"/>
      <c r="R37" s="18"/>
      <c r="S37" s="42"/>
    </row>
    <row r="38" spans="1:19" s="26" customFormat="1" ht="18.75" customHeight="1">
      <c r="A38" s="25"/>
      <c r="C38" s="154" t="s">
        <v>2</v>
      </c>
      <c r="D38" s="155"/>
      <c r="E38" s="155"/>
      <c r="F38" s="155"/>
      <c r="G38" s="155"/>
      <c r="H38" s="156"/>
      <c r="I38" s="41">
        <v>932321383</v>
      </c>
      <c r="K38" s="25"/>
      <c r="M38" s="7" t="s">
        <v>100</v>
      </c>
      <c r="N38" s="41">
        <v>912301371</v>
      </c>
      <c r="O38" s="36"/>
      <c r="P38" s="25"/>
      <c r="R38" s="14" t="s">
        <v>54</v>
      </c>
      <c r="S38" s="41">
        <v>942350554</v>
      </c>
    </row>
    <row r="39" spans="1:19" s="28" customFormat="1" ht="3.75" customHeight="1">
      <c r="A39" s="27"/>
      <c r="C39" s="24"/>
      <c r="D39" s="38"/>
      <c r="E39" s="29"/>
      <c r="H39" s="24"/>
      <c r="I39" s="42"/>
      <c r="K39" s="27"/>
      <c r="M39" s="31"/>
      <c r="N39" s="40"/>
      <c r="O39" s="29"/>
      <c r="P39" s="33"/>
      <c r="R39" s="31"/>
      <c r="S39" s="42"/>
    </row>
    <row r="40" spans="1:19" s="26" customFormat="1" ht="18.75" customHeight="1">
      <c r="A40" s="25"/>
      <c r="C40" s="150" t="s">
        <v>69</v>
      </c>
      <c r="D40" s="151"/>
      <c r="E40" s="151"/>
      <c r="F40" s="151"/>
      <c r="G40" s="151"/>
      <c r="H40" s="152"/>
      <c r="I40" s="45">
        <v>912310430</v>
      </c>
      <c r="K40" s="25"/>
      <c r="M40" s="150" t="s">
        <v>81</v>
      </c>
      <c r="N40" s="151"/>
      <c r="O40" s="151"/>
      <c r="P40" s="151"/>
      <c r="Q40" s="151"/>
      <c r="R40" s="152"/>
      <c r="S40" s="45">
        <v>970300141</v>
      </c>
    </row>
    <row r="41" spans="1:19" s="28" customFormat="1" ht="3.75" customHeight="1">
      <c r="A41" s="27"/>
      <c r="C41" s="24"/>
      <c r="D41" s="38"/>
      <c r="E41" s="29"/>
      <c r="H41" s="24"/>
      <c r="I41" s="42"/>
      <c r="K41" s="27"/>
      <c r="M41" s="17"/>
      <c r="N41" s="43"/>
      <c r="O41" s="29"/>
      <c r="P41" s="30"/>
      <c r="R41" s="17"/>
      <c r="S41" s="43"/>
    </row>
    <row r="42" spans="1:19" s="26" customFormat="1" ht="18.75" customHeight="1">
      <c r="A42" s="25"/>
      <c r="C42" s="154" t="s">
        <v>70</v>
      </c>
      <c r="D42" s="155"/>
      <c r="E42" s="155"/>
      <c r="F42" s="155"/>
      <c r="G42" s="155"/>
      <c r="H42" s="156"/>
      <c r="I42" s="41">
        <v>912310638</v>
      </c>
      <c r="K42" s="25"/>
      <c r="M42" s="154" t="s">
        <v>63</v>
      </c>
      <c r="N42" s="155"/>
      <c r="O42" s="155"/>
      <c r="P42" s="155"/>
      <c r="Q42" s="155"/>
      <c r="R42" s="156"/>
      <c r="S42" s="41">
        <v>942350760</v>
      </c>
    </row>
    <row r="43" spans="1:19" s="28" customFormat="1" ht="3.75" customHeight="1">
      <c r="A43" s="27"/>
      <c r="C43" s="24"/>
      <c r="D43" s="38"/>
      <c r="E43" s="29"/>
      <c r="H43" s="24"/>
      <c r="I43" s="42"/>
      <c r="K43" s="27"/>
      <c r="M43" s="24"/>
      <c r="N43" s="38"/>
      <c r="O43" s="29"/>
      <c r="R43" s="24"/>
      <c r="S43" s="40"/>
    </row>
    <row r="44" spans="1:19" s="26" customFormat="1" ht="18.75" customHeight="1">
      <c r="A44" s="25"/>
      <c r="C44" s="150" t="s">
        <v>71</v>
      </c>
      <c r="D44" s="151"/>
      <c r="E44" s="151"/>
      <c r="F44" s="151"/>
      <c r="G44" s="151"/>
      <c r="H44" s="152"/>
      <c r="I44" s="45">
        <v>912302429</v>
      </c>
      <c r="K44" s="25"/>
      <c r="M44" s="13" t="s">
        <v>139</v>
      </c>
      <c r="N44" s="45">
        <v>912302171</v>
      </c>
      <c r="O44" s="36"/>
      <c r="P44" s="25"/>
      <c r="R44" s="13" t="s">
        <v>66</v>
      </c>
      <c r="S44" s="45">
        <v>942350851</v>
      </c>
    </row>
    <row r="45" spans="1:19" s="28" customFormat="1" ht="3.75" customHeight="1">
      <c r="A45" s="27"/>
      <c r="C45" s="24"/>
      <c r="D45" s="38"/>
      <c r="E45" s="29"/>
      <c r="H45" s="24"/>
      <c r="I45" s="42"/>
      <c r="K45" s="30"/>
      <c r="M45" s="24"/>
      <c r="N45" s="38"/>
      <c r="O45" s="29"/>
      <c r="R45" s="24"/>
      <c r="S45" s="43"/>
    </row>
    <row r="46" spans="1:19" s="26" customFormat="1" ht="18.75" customHeight="1">
      <c r="A46" s="25"/>
      <c r="C46" s="154" t="s">
        <v>73</v>
      </c>
      <c r="D46" s="155"/>
      <c r="E46" s="155"/>
      <c r="F46" s="155"/>
      <c r="G46" s="155"/>
      <c r="H46" s="156"/>
      <c r="I46" s="41">
        <v>932321516</v>
      </c>
      <c r="K46" s="25"/>
      <c r="M46" s="154" t="s">
        <v>10</v>
      </c>
      <c r="N46" s="155"/>
      <c r="O46" s="155"/>
      <c r="P46" s="155"/>
      <c r="Q46" s="155"/>
      <c r="R46" s="156"/>
      <c r="S46" s="41">
        <v>932321060</v>
      </c>
    </row>
    <row r="47" spans="1:19" s="28" customFormat="1" ht="3.75" customHeight="1">
      <c r="A47" s="30"/>
      <c r="C47" s="24"/>
      <c r="D47" s="38"/>
      <c r="E47" s="29"/>
      <c r="H47" s="24"/>
      <c r="I47" s="43"/>
      <c r="R47" s="24"/>
      <c r="S47" s="38"/>
    </row>
    <row r="48" spans="1:19" s="26" customFormat="1" ht="18.75" customHeight="1">
      <c r="A48" s="25"/>
      <c r="C48" s="150" t="s">
        <v>148</v>
      </c>
      <c r="D48" s="151"/>
      <c r="E48" s="151"/>
      <c r="F48" s="151"/>
      <c r="G48" s="151"/>
      <c r="H48" s="152"/>
      <c r="I48" s="45">
        <v>912310844</v>
      </c>
      <c r="K48" s="25"/>
      <c r="M48" s="150" t="s">
        <v>53</v>
      </c>
      <c r="N48" s="151"/>
      <c r="O48" s="151"/>
      <c r="P48" s="151"/>
      <c r="Q48" s="151"/>
      <c r="R48" s="152"/>
      <c r="S48" s="45">
        <v>942350554</v>
      </c>
    </row>
    <row r="49" spans="3:19" s="28" customFormat="1" ht="3.75" customHeight="1">
      <c r="C49" s="24"/>
      <c r="D49" s="38"/>
      <c r="E49" s="29"/>
      <c r="H49" s="24"/>
      <c r="I49" s="38"/>
      <c r="M49" s="24"/>
      <c r="N49" s="38"/>
      <c r="O49" s="29"/>
      <c r="R49" s="24"/>
      <c r="S49" s="38"/>
    </row>
    <row r="50" spans="1:19" s="26" customFormat="1" ht="18.75" customHeight="1">
      <c r="A50" s="25"/>
      <c r="C50" s="154" t="s">
        <v>3</v>
      </c>
      <c r="D50" s="155"/>
      <c r="E50" s="155"/>
      <c r="F50" s="155"/>
      <c r="G50" s="155"/>
      <c r="H50" s="156"/>
      <c r="I50" s="41">
        <v>932321417</v>
      </c>
      <c r="K50" s="28"/>
      <c r="M50" s="163" t="s">
        <v>108</v>
      </c>
      <c r="N50" s="163"/>
      <c r="O50" s="163"/>
      <c r="P50" s="163"/>
      <c r="Q50" s="163"/>
      <c r="R50" s="163"/>
      <c r="S50" s="163"/>
    </row>
    <row r="51" spans="3:19" s="28" customFormat="1" ht="3.75" customHeight="1">
      <c r="C51" s="24"/>
      <c r="D51" s="38"/>
      <c r="E51" s="29"/>
      <c r="H51" s="24"/>
      <c r="I51" s="38"/>
      <c r="M51" s="24"/>
      <c r="N51" s="38"/>
      <c r="O51" s="29"/>
      <c r="R51" s="24"/>
      <c r="S51" s="38"/>
    </row>
    <row r="52" spans="1:19" s="26" customFormat="1" ht="18.75" customHeight="1">
      <c r="A52" s="28"/>
      <c r="B52" s="28"/>
      <c r="C52" s="163" t="s">
        <v>106</v>
      </c>
      <c r="D52" s="163"/>
      <c r="E52" s="163"/>
      <c r="F52" s="163"/>
      <c r="G52" s="163"/>
      <c r="H52" s="163"/>
      <c r="I52" s="163"/>
      <c r="K52" s="25"/>
      <c r="M52" s="241" t="s">
        <v>68</v>
      </c>
      <c r="N52" s="242"/>
      <c r="O52" s="242"/>
      <c r="P52" s="242"/>
      <c r="Q52" s="242"/>
      <c r="R52" s="243"/>
      <c r="S52" s="218">
        <v>912301546</v>
      </c>
    </row>
    <row r="53" spans="3:19" s="28" customFormat="1" ht="3.75" customHeight="1">
      <c r="C53" s="18"/>
      <c r="D53" s="8"/>
      <c r="E53" s="15"/>
      <c r="F53" s="16"/>
      <c r="G53" s="16"/>
      <c r="H53" s="18"/>
      <c r="I53" s="38"/>
      <c r="K53" s="33"/>
      <c r="M53" s="24"/>
      <c r="N53" s="38"/>
      <c r="O53" s="29"/>
      <c r="R53" s="24"/>
      <c r="S53" s="40"/>
    </row>
    <row r="54" spans="1:19" s="26" customFormat="1" ht="18.75" customHeight="1">
      <c r="A54" s="25"/>
      <c r="C54" s="150" t="s">
        <v>79</v>
      </c>
      <c r="D54" s="151"/>
      <c r="E54" s="151"/>
      <c r="F54" s="151"/>
      <c r="G54" s="151"/>
      <c r="H54" s="152"/>
      <c r="I54" s="45">
        <v>970910176</v>
      </c>
      <c r="K54" s="25"/>
      <c r="M54" s="160" t="s">
        <v>80</v>
      </c>
      <c r="N54" s="161"/>
      <c r="O54" s="161"/>
      <c r="P54" s="161"/>
      <c r="Q54" s="161"/>
      <c r="R54" s="162"/>
      <c r="S54" s="206">
        <v>970300422</v>
      </c>
    </row>
    <row r="55" spans="1:19" s="28" customFormat="1" ht="3.75" customHeight="1">
      <c r="A55" s="33"/>
      <c r="C55" s="18"/>
      <c r="D55" s="8"/>
      <c r="E55" s="15"/>
      <c r="F55" s="16"/>
      <c r="G55" s="16"/>
      <c r="H55" s="18"/>
      <c r="I55" s="40"/>
      <c r="K55" s="27"/>
      <c r="M55" s="31"/>
      <c r="N55" s="40"/>
      <c r="O55" s="29"/>
      <c r="R55" s="31"/>
      <c r="S55" s="42"/>
    </row>
    <row r="56" spans="1:19" s="26" customFormat="1" ht="18.75" customHeight="1">
      <c r="A56" s="25"/>
      <c r="C56" s="154" t="s">
        <v>55</v>
      </c>
      <c r="D56" s="155"/>
      <c r="E56" s="155"/>
      <c r="F56" s="155"/>
      <c r="G56" s="155"/>
      <c r="H56" s="156"/>
      <c r="I56" s="41">
        <v>942351131</v>
      </c>
      <c r="K56" s="25"/>
      <c r="M56" s="139" t="s">
        <v>97</v>
      </c>
      <c r="N56" s="218">
        <v>912310240</v>
      </c>
      <c r="O56" s="275"/>
      <c r="P56" s="279"/>
      <c r="Q56" s="277"/>
      <c r="R56" s="139" t="s">
        <v>98</v>
      </c>
      <c r="S56" s="218">
        <v>942350505</v>
      </c>
    </row>
    <row r="57" spans="1:19" s="28" customFormat="1" ht="3.75" customHeight="1">
      <c r="A57" s="33"/>
      <c r="C57" s="18"/>
      <c r="D57" s="8"/>
      <c r="E57" s="15"/>
      <c r="F57" s="16"/>
      <c r="G57" s="16"/>
      <c r="H57" s="18"/>
      <c r="I57" s="40"/>
      <c r="K57" s="27"/>
      <c r="M57" s="17"/>
      <c r="N57" s="43"/>
      <c r="O57" s="29"/>
      <c r="R57" s="17"/>
      <c r="S57" s="42"/>
    </row>
    <row r="58" spans="1:19" s="26" customFormat="1" ht="18.75" customHeight="1">
      <c r="A58" s="25"/>
      <c r="C58" s="150" t="s">
        <v>14</v>
      </c>
      <c r="D58" s="151"/>
      <c r="E58" s="151"/>
      <c r="F58" s="151"/>
      <c r="G58" s="151"/>
      <c r="H58" s="152"/>
      <c r="I58" s="45">
        <v>912301314</v>
      </c>
      <c r="K58" s="25"/>
      <c r="M58" s="160" t="s">
        <v>17</v>
      </c>
      <c r="N58" s="161"/>
      <c r="O58" s="161"/>
      <c r="P58" s="161"/>
      <c r="Q58" s="161"/>
      <c r="R58" s="162"/>
      <c r="S58" s="206">
        <v>912302270</v>
      </c>
    </row>
    <row r="59" spans="1:19" s="28" customFormat="1" ht="3.75" customHeight="1">
      <c r="A59" s="27"/>
      <c r="C59" s="24"/>
      <c r="D59" s="38"/>
      <c r="E59" s="29"/>
      <c r="H59" s="24"/>
      <c r="I59" s="42"/>
      <c r="K59" s="27"/>
      <c r="M59" s="31"/>
      <c r="N59" s="40"/>
      <c r="O59" s="32"/>
      <c r="P59" s="33"/>
      <c r="R59" s="31"/>
      <c r="S59" s="42"/>
    </row>
    <row r="60" spans="1:19" s="26" customFormat="1" ht="18.75" customHeight="1">
      <c r="A60" s="25"/>
      <c r="C60" s="154" t="s">
        <v>56</v>
      </c>
      <c r="D60" s="155"/>
      <c r="E60" s="155"/>
      <c r="F60" s="155"/>
      <c r="G60" s="155"/>
      <c r="H60" s="156"/>
      <c r="I60" s="41">
        <v>942350745</v>
      </c>
      <c r="K60" s="25"/>
      <c r="M60" s="241" t="s">
        <v>72</v>
      </c>
      <c r="N60" s="242"/>
      <c r="O60" s="242"/>
      <c r="P60" s="242"/>
      <c r="Q60" s="242"/>
      <c r="R60" s="243"/>
      <c r="S60" s="218">
        <v>942350505</v>
      </c>
    </row>
    <row r="61" spans="1:19" s="28" customFormat="1" ht="3.75" customHeight="1">
      <c r="A61" s="27"/>
      <c r="C61" s="24"/>
      <c r="D61" s="38"/>
      <c r="E61" s="29"/>
      <c r="H61" s="24"/>
      <c r="I61" s="42"/>
      <c r="K61" s="27"/>
      <c r="M61" s="17"/>
      <c r="N61" s="43"/>
      <c r="O61" s="34"/>
      <c r="P61" s="30"/>
      <c r="R61" s="17"/>
      <c r="S61" s="42"/>
    </row>
    <row r="62" spans="1:19" s="26" customFormat="1" ht="18.75" customHeight="1">
      <c r="A62" s="25"/>
      <c r="C62" s="150" t="s">
        <v>75</v>
      </c>
      <c r="D62" s="151"/>
      <c r="E62" s="151"/>
      <c r="F62" s="151"/>
      <c r="G62" s="151"/>
      <c r="H62" s="152"/>
      <c r="I62" s="45">
        <v>932321334</v>
      </c>
      <c r="K62" s="25"/>
      <c r="L62" s="44"/>
      <c r="M62" s="290" t="s">
        <v>0</v>
      </c>
      <c r="N62" s="291"/>
      <c r="O62" s="291"/>
      <c r="P62" s="291"/>
      <c r="Q62" s="291"/>
      <c r="R62" s="292"/>
      <c r="S62" s="206">
        <v>932321219</v>
      </c>
    </row>
    <row r="63" spans="1:19" s="28" customFormat="1" ht="3.75" customHeight="1">
      <c r="A63" s="27"/>
      <c r="C63" s="24"/>
      <c r="D63" s="38"/>
      <c r="E63" s="29"/>
      <c r="H63" s="24"/>
      <c r="I63" s="42"/>
      <c r="K63" s="30"/>
      <c r="M63" s="24"/>
      <c r="N63" s="38"/>
      <c r="O63" s="29"/>
      <c r="R63" s="24"/>
      <c r="S63" s="43"/>
    </row>
    <row r="64" spans="1:19" s="26" customFormat="1" ht="18.75" customHeight="1">
      <c r="A64" s="25"/>
      <c r="C64" s="154" t="s">
        <v>18</v>
      </c>
      <c r="D64" s="155"/>
      <c r="E64" s="155"/>
      <c r="F64" s="155"/>
      <c r="G64" s="155"/>
      <c r="H64" s="156"/>
      <c r="I64" s="41">
        <v>912302213</v>
      </c>
      <c r="K64" s="25"/>
      <c r="M64" s="241" t="s">
        <v>1</v>
      </c>
      <c r="N64" s="242"/>
      <c r="O64" s="242"/>
      <c r="P64" s="242"/>
      <c r="Q64" s="242"/>
      <c r="R64" s="243"/>
      <c r="S64" s="218">
        <v>932321227</v>
      </c>
    </row>
    <row r="65" spans="1:19" s="28" customFormat="1" ht="3.75" customHeight="1">
      <c r="A65" s="27"/>
      <c r="C65" s="31"/>
      <c r="D65" s="40"/>
      <c r="E65" s="29"/>
      <c r="F65" s="33"/>
      <c r="H65" s="31"/>
      <c r="I65" s="42"/>
      <c r="M65" s="24"/>
      <c r="N65" s="38"/>
      <c r="O65" s="29"/>
      <c r="R65" s="24"/>
      <c r="S65" s="38"/>
    </row>
    <row r="66" spans="1:19" s="26" customFormat="1" ht="18.75" customHeight="1">
      <c r="A66" s="25"/>
      <c r="C66" s="150" t="s">
        <v>5</v>
      </c>
      <c r="D66" s="151"/>
      <c r="E66" s="151"/>
      <c r="F66" s="151"/>
      <c r="G66" s="151"/>
      <c r="H66" s="152"/>
      <c r="I66" s="45">
        <v>932320807</v>
      </c>
      <c r="K66" s="25"/>
      <c r="M66" s="160" t="s">
        <v>77</v>
      </c>
      <c r="N66" s="161"/>
      <c r="O66" s="161"/>
      <c r="P66" s="161"/>
      <c r="Q66" s="161"/>
      <c r="R66" s="162"/>
      <c r="S66" s="206">
        <v>942350919</v>
      </c>
    </row>
    <row r="67" spans="1:19" s="28" customFormat="1" ht="3.75" customHeight="1">
      <c r="A67" s="27"/>
      <c r="C67" s="35"/>
      <c r="D67" s="42"/>
      <c r="E67" s="29"/>
      <c r="F67" s="27"/>
      <c r="H67" s="35"/>
      <c r="I67" s="42"/>
      <c r="M67" s="24"/>
      <c r="N67" s="38"/>
      <c r="O67" s="29"/>
      <c r="R67" s="24"/>
      <c r="S67" s="38"/>
    </row>
    <row r="68" spans="1:19" s="26" customFormat="1" ht="18.75" customHeight="1">
      <c r="A68" s="25"/>
      <c r="C68" s="12" t="s">
        <v>12</v>
      </c>
      <c r="D68" s="41">
        <v>912301769</v>
      </c>
      <c r="E68" s="29"/>
      <c r="F68" s="25"/>
      <c r="H68" s="14" t="s">
        <v>112</v>
      </c>
      <c r="I68" s="41">
        <v>942350554</v>
      </c>
      <c r="M68" s="163" t="s">
        <v>107</v>
      </c>
      <c r="N68" s="163"/>
      <c r="O68" s="163"/>
      <c r="P68" s="163"/>
      <c r="Q68" s="163"/>
      <c r="R68" s="163"/>
      <c r="S68" s="163"/>
    </row>
    <row r="69" spans="1:19" s="28" customFormat="1" ht="3.75" customHeight="1">
      <c r="A69" s="27"/>
      <c r="C69" s="17"/>
      <c r="D69" s="43"/>
      <c r="E69" s="29"/>
      <c r="F69" s="30"/>
      <c r="H69" s="17"/>
      <c r="I69" s="43"/>
      <c r="M69" s="24"/>
      <c r="N69" s="38"/>
      <c r="O69" s="29"/>
      <c r="R69" s="24"/>
      <c r="S69" s="38"/>
    </row>
    <row r="70" spans="1:19" s="26" customFormat="1" ht="18.75" customHeight="1">
      <c r="A70" s="25"/>
      <c r="C70" s="76" t="s">
        <v>96</v>
      </c>
      <c r="D70" s="45">
        <v>912310471</v>
      </c>
      <c r="E70" s="29"/>
      <c r="F70" s="25"/>
      <c r="H70" s="3" t="s">
        <v>87</v>
      </c>
      <c r="I70" s="45">
        <v>942351131</v>
      </c>
      <c r="K70" s="25"/>
      <c r="M70" s="154" t="s">
        <v>8</v>
      </c>
      <c r="N70" s="155"/>
      <c r="O70" s="155"/>
      <c r="P70" s="155"/>
      <c r="Q70" s="155"/>
      <c r="R70" s="156"/>
      <c r="S70" s="41">
        <v>932320823</v>
      </c>
    </row>
    <row r="71" spans="1:19" s="28" customFormat="1" ht="3.75" customHeight="1">
      <c r="A71" s="30"/>
      <c r="C71" s="24"/>
      <c r="D71" s="38"/>
      <c r="E71" s="29"/>
      <c r="H71" s="24"/>
      <c r="I71" s="38"/>
      <c r="L71" s="24"/>
      <c r="M71" s="20"/>
      <c r="N71" s="20"/>
      <c r="O71" s="20"/>
      <c r="P71" s="20"/>
      <c r="Q71" s="20"/>
      <c r="R71" s="20"/>
      <c r="S71" s="38"/>
    </row>
    <row r="72" spans="1:19" s="26" customFormat="1" ht="18.75" customHeight="1">
      <c r="A72" s="25"/>
      <c r="C72" s="154" t="s">
        <v>109</v>
      </c>
      <c r="D72" s="155"/>
      <c r="E72" s="155"/>
      <c r="F72" s="155"/>
      <c r="G72" s="155"/>
      <c r="H72" s="156"/>
      <c r="I72" s="41">
        <v>910900450</v>
      </c>
      <c r="K72" s="25"/>
      <c r="L72" s="37" t="s">
        <v>57</v>
      </c>
      <c r="M72" s="150" t="s">
        <v>74</v>
      </c>
      <c r="N72" s="151"/>
      <c r="O72" s="151"/>
      <c r="P72" s="151"/>
      <c r="Q72" s="151"/>
      <c r="R72" s="152"/>
      <c r="S72" s="45">
        <v>942350570</v>
      </c>
    </row>
    <row r="73" spans="1:19" s="26" customFormat="1" ht="3.75" customHeight="1">
      <c r="A73" s="28"/>
      <c r="B73" s="28"/>
      <c r="C73" s="11"/>
      <c r="D73" s="57"/>
      <c r="E73" s="11"/>
      <c r="F73" s="11"/>
      <c r="G73" s="11"/>
      <c r="H73" s="11"/>
      <c r="I73" s="57"/>
      <c r="K73" s="28"/>
      <c r="L73" s="28"/>
      <c r="N73" s="11"/>
      <c r="O73" s="11"/>
      <c r="S73" s="54"/>
    </row>
    <row r="74" spans="1:20" s="28" customFormat="1" ht="18.75" customHeight="1">
      <c r="A74" s="25"/>
      <c r="B74" s="26"/>
      <c r="C74" s="150" t="s">
        <v>7</v>
      </c>
      <c r="D74" s="151"/>
      <c r="E74" s="151"/>
      <c r="F74" s="151"/>
      <c r="G74" s="151"/>
      <c r="H74" s="152"/>
      <c r="I74" s="45">
        <v>932320781</v>
      </c>
      <c r="K74" s="79"/>
      <c r="L74" s="83"/>
      <c r="M74" s="170" t="s">
        <v>60</v>
      </c>
      <c r="N74" s="171"/>
      <c r="O74" s="171"/>
      <c r="P74" s="171"/>
      <c r="Q74" s="171"/>
      <c r="R74" s="172"/>
      <c r="S74" s="80">
        <v>942350836</v>
      </c>
      <c r="T74" s="46"/>
    </row>
    <row r="75" spans="1:19" s="26" customFormat="1" ht="3.75" customHeight="1">
      <c r="A75" s="74"/>
      <c r="B75" s="74"/>
      <c r="C75" s="74"/>
      <c r="D75" s="114"/>
      <c r="E75" s="74"/>
      <c r="F75" s="74"/>
      <c r="G75" s="74"/>
      <c r="H75" s="74"/>
      <c r="I75" s="74"/>
      <c r="K75" s="30"/>
      <c r="L75" s="28"/>
      <c r="M75" s="193"/>
      <c r="N75" s="193"/>
      <c r="O75" s="81"/>
      <c r="P75" s="30"/>
      <c r="Q75" s="82"/>
      <c r="R75" s="193"/>
      <c r="S75" s="193"/>
    </row>
    <row r="76" spans="1:19" s="28" customFormat="1" ht="19.5" customHeight="1">
      <c r="A76" s="194" t="s">
        <v>130</v>
      </c>
      <c r="B76" s="194"/>
      <c r="C76" s="194"/>
      <c r="D76" s="194"/>
      <c r="E76" s="194"/>
      <c r="F76" s="194"/>
      <c r="G76" s="194"/>
      <c r="H76" s="194"/>
      <c r="I76" s="194"/>
      <c r="M76" s="62"/>
      <c r="N76" s="62"/>
      <c r="O76" s="62"/>
      <c r="Q76" s="55"/>
      <c r="R76" s="55"/>
      <c r="S76" s="55"/>
    </row>
    <row r="77" spans="1:19" s="26" customFormat="1" ht="9" customHeight="1">
      <c r="A77" s="84"/>
      <c r="B77" s="84"/>
      <c r="C77" s="84"/>
      <c r="D77" s="86"/>
      <c r="E77" s="84"/>
      <c r="F77" s="84"/>
      <c r="G77" s="84"/>
      <c r="H77" s="84"/>
      <c r="I77" s="84"/>
      <c r="K77" s="28"/>
      <c r="L77" s="28"/>
      <c r="M77" s="28"/>
      <c r="N77" s="28"/>
      <c r="O77" s="28"/>
      <c r="P77" s="28"/>
      <c r="Q77" s="28"/>
      <c r="R77" s="28"/>
      <c r="S77" s="59"/>
    </row>
    <row r="78" spans="1:19" s="1" customFormat="1" ht="18" customHeight="1">
      <c r="A78" s="64"/>
      <c r="B78" s="64"/>
      <c r="C78" s="153" t="s">
        <v>115</v>
      </c>
      <c r="D78" s="153"/>
      <c r="E78" s="153"/>
      <c r="F78" s="153"/>
      <c r="G78" s="153"/>
      <c r="H78" s="153"/>
      <c r="I78" s="153"/>
      <c r="J78" s="68"/>
      <c r="K78" s="184"/>
      <c r="L78" s="52"/>
      <c r="M78" s="196" t="s">
        <v>552</v>
      </c>
      <c r="N78" s="199">
        <v>910310085</v>
      </c>
      <c r="O78" s="8"/>
      <c r="P78" s="6"/>
      <c r="Q78" s="8"/>
      <c r="R78" s="5" t="s">
        <v>114</v>
      </c>
      <c r="S78" s="6">
        <v>940351083</v>
      </c>
    </row>
    <row r="79" spans="1:19" s="1" customFormat="1" ht="3.75" customHeight="1">
      <c r="A79" s="67"/>
      <c r="B79" s="67"/>
      <c r="C79" s="67"/>
      <c r="D79" s="67"/>
      <c r="E79" s="67"/>
      <c r="F79" s="67"/>
      <c r="G79" s="67"/>
      <c r="H79" s="67"/>
      <c r="I79" s="67"/>
      <c r="J79" s="68"/>
      <c r="K79" s="185"/>
      <c r="L79" s="69"/>
      <c r="M79" s="197"/>
      <c r="N79" s="200"/>
      <c r="O79" s="68"/>
      <c r="P79" s="68"/>
      <c r="Q79" s="68"/>
      <c r="R79" s="68"/>
      <c r="S79" s="68"/>
    </row>
    <row r="80" spans="1:19" s="1" customFormat="1" ht="18" customHeight="1">
      <c r="A80" s="229"/>
      <c r="B80" s="230"/>
      <c r="C80" s="202" t="s">
        <v>517</v>
      </c>
      <c r="D80" s="203"/>
      <c r="E80" s="203"/>
      <c r="F80" s="203"/>
      <c r="G80" s="203"/>
      <c r="H80" s="204"/>
      <c r="I80" s="144">
        <v>910113331</v>
      </c>
      <c r="J80" s="64"/>
      <c r="K80" s="185"/>
      <c r="L80" s="52"/>
      <c r="M80" s="197"/>
      <c r="N80" s="200"/>
      <c r="O80" s="8"/>
      <c r="P80" s="118"/>
      <c r="Q80" s="8"/>
      <c r="R80" s="3" t="s">
        <v>46</v>
      </c>
      <c r="S80" s="4">
        <v>940350770</v>
      </c>
    </row>
    <row r="81" spans="1:19" s="1" customFormat="1" ht="3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64"/>
      <c r="K81" s="185"/>
      <c r="L81" s="71"/>
      <c r="M81" s="197"/>
      <c r="N81" s="200"/>
      <c r="O81" s="63"/>
      <c r="P81" s="8"/>
      <c r="Q81" s="8"/>
      <c r="R81" s="22"/>
      <c r="S81" s="8"/>
    </row>
    <row r="82" spans="1:19" s="46" customFormat="1" ht="18" customHeight="1">
      <c r="A82" s="229"/>
      <c r="B82" s="230"/>
      <c r="C82" s="157" t="s">
        <v>39</v>
      </c>
      <c r="D82" s="158"/>
      <c r="E82" s="158"/>
      <c r="F82" s="158"/>
      <c r="G82" s="158"/>
      <c r="H82" s="159"/>
      <c r="I82" s="120">
        <v>930130653</v>
      </c>
      <c r="K82" s="186"/>
      <c r="L82" s="21"/>
      <c r="M82" s="198"/>
      <c r="N82" s="201"/>
      <c r="P82" s="72"/>
      <c r="Q82" s="73"/>
      <c r="R82" s="5" t="s">
        <v>88</v>
      </c>
      <c r="S82" s="6">
        <v>940351067</v>
      </c>
    </row>
    <row r="83" spans="1:19" s="46" customFormat="1" ht="3.75" customHeight="1">
      <c r="A83" s="232"/>
      <c r="B83" s="230"/>
      <c r="C83" s="116"/>
      <c r="D83" s="133"/>
      <c r="E83" s="133"/>
      <c r="F83" s="133"/>
      <c r="G83" s="133"/>
      <c r="H83" s="116"/>
      <c r="I83" s="133"/>
      <c r="K83" s="126"/>
      <c r="L83" s="21"/>
      <c r="M83" s="127"/>
      <c r="N83" s="22"/>
      <c r="O83" s="8"/>
      <c r="R83" s="22"/>
      <c r="S83" s="47"/>
    </row>
    <row r="84" spans="1:19" s="46" customFormat="1" ht="18" customHeight="1">
      <c r="A84" s="229"/>
      <c r="B84" s="230"/>
      <c r="C84" s="202" t="s">
        <v>40</v>
      </c>
      <c r="D84" s="203"/>
      <c r="E84" s="203"/>
      <c r="F84" s="203"/>
      <c r="G84" s="203"/>
      <c r="H84" s="204"/>
      <c r="I84" s="144">
        <v>930130463</v>
      </c>
      <c r="K84" s="125"/>
      <c r="M84" s="3" t="s">
        <v>38</v>
      </c>
      <c r="N84" s="4">
        <v>910105949</v>
      </c>
      <c r="P84" s="6"/>
      <c r="Q84" s="8"/>
      <c r="R84" s="65" t="s">
        <v>89</v>
      </c>
      <c r="S84" s="4">
        <v>940153125</v>
      </c>
    </row>
    <row r="85" spans="1:19" s="46" customFormat="1" ht="3.75" customHeight="1">
      <c r="A85" s="230"/>
      <c r="B85" s="230"/>
      <c r="C85" s="116"/>
      <c r="D85" s="133"/>
      <c r="E85" s="133"/>
      <c r="F85" s="133"/>
      <c r="G85" s="133"/>
      <c r="H85" s="116"/>
      <c r="I85" s="133"/>
      <c r="K85" s="126"/>
      <c r="M85" s="127"/>
      <c r="N85" s="22"/>
      <c r="R85" s="21"/>
      <c r="S85" s="60"/>
    </row>
    <row r="86" spans="1:19" s="46" customFormat="1" ht="18" customHeight="1">
      <c r="A86" s="229"/>
      <c r="B86" s="230"/>
      <c r="C86" s="124" t="s">
        <v>37</v>
      </c>
      <c r="D86" s="206">
        <v>910112820</v>
      </c>
      <c r="E86" s="211"/>
      <c r="F86" s="218"/>
      <c r="G86" s="211"/>
      <c r="H86" s="129" t="s">
        <v>84</v>
      </c>
      <c r="I86" s="120">
        <v>940153380</v>
      </c>
      <c r="K86" s="125"/>
      <c r="L86" s="70"/>
      <c r="M86" s="5" t="s">
        <v>51</v>
      </c>
      <c r="N86" s="6">
        <v>911600096</v>
      </c>
      <c r="P86" s="6"/>
      <c r="Q86" s="8"/>
      <c r="R86" s="5" t="s">
        <v>52</v>
      </c>
      <c r="S86" s="6">
        <v>942350182</v>
      </c>
    </row>
    <row r="87" spans="1:19" s="46" customFormat="1" ht="3.75" customHeight="1">
      <c r="A87" s="230"/>
      <c r="B87" s="230"/>
      <c r="C87" s="145"/>
      <c r="D87" s="211"/>
      <c r="E87" s="211"/>
      <c r="F87" s="211"/>
      <c r="G87" s="211"/>
      <c r="H87" s="145"/>
      <c r="I87" s="133"/>
      <c r="K87" s="48"/>
      <c r="L87" s="48"/>
      <c r="M87" s="21"/>
      <c r="N87" s="8"/>
      <c r="O87" s="48"/>
      <c r="P87" s="48"/>
      <c r="Q87" s="48"/>
      <c r="R87" s="21"/>
      <c r="S87" s="55"/>
    </row>
    <row r="88" spans="1:19" s="46" customFormat="1" ht="18" customHeight="1">
      <c r="A88" s="229"/>
      <c r="B88" s="230"/>
      <c r="C88" s="115" t="s">
        <v>518</v>
      </c>
      <c r="D88" s="218">
        <v>912310059</v>
      </c>
      <c r="E88" s="211"/>
      <c r="F88" s="218"/>
      <c r="G88" s="211"/>
      <c r="H88" s="115" t="s">
        <v>546</v>
      </c>
      <c r="I88" s="144">
        <v>941640146</v>
      </c>
      <c r="K88" s="48"/>
      <c r="L88" s="48"/>
      <c r="M88" s="153" t="s">
        <v>118</v>
      </c>
      <c r="N88" s="153"/>
      <c r="O88" s="153"/>
      <c r="P88" s="153"/>
      <c r="Q88" s="153"/>
      <c r="R88" s="153"/>
      <c r="S88" s="153"/>
    </row>
    <row r="89" spans="1:9" s="46" customFormat="1" ht="3.75" customHeight="1">
      <c r="A89" s="230"/>
      <c r="B89" s="230"/>
      <c r="C89" s="145"/>
      <c r="D89" s="211"/>
      <c r="E89" s="211"/>
      <c r="F89" s="211"/>
      <c r="G89" s="211"/>
      <c r="H89" s="145"/>
      <c r="I89" s="133"/>
    </row>
    <row r="90" spans="1:19" s="46" customFormat="1" ht="18" customHeight="1">
      <c r="A90" s="229"/>
      <c r="B90" s="230"/>
      <c r="C90" s="129" t="s">
        <v>437</v>
      </c>
      <c r="D90" s="206">
        <v>910112630</v>
      </c>
      <c r="E90" s="211"/>
      <c r="F90" s="218"/>
      <c r="G90" s="211"/>
      <c r="H90" s="129" t="s">
        <v>519</v>
      </c>
      <c r="I90" s="120">
        <v>940152705</v>
      </c>
      <c r="K90" s="51"/>
      <c r="L90" s="48"/>
      <c r="M90" s="146" t="s">
        <v>555</v>
      </c>
      <c r="N90" s="256"/>
      <c r="O90" s="256"/>
      <c r="P90" s="256"/>
      <c r="Q90" s="256"/>
      <c r="R90" s="257"/>
      <c r="S90" s="120">
        <v>911600120</v>
      </c>
    </row>
    <row r="91" spans="1:19" s="48" customFormat="1" ht="3.75" customHeight="1">
      <c r="A91" s="230"/>
      <c r="B91" s="230"/>
      <c r="C91" s="145"/>
      <c r="D91" s="211"/>
      <c r="E91" s="211"/>
      <c r="F91" s="211"/>
      <c r="G91" s="211"/>
      <c r="H91" s="145"/>
      <c r="I91" s="133"/>
      <c r="K91" s="46"/>
      <c r="L91" s="46"/>
      <c r="M91" s="46"/>
      <c r="N91" s="46"/>
      <c r="O91" s="46"/>
      <c r="P91" s="46"/>
      <c r="Q91" s="46"/>
      <c r="R91" s="46"/>
      <c r="S91" s="60"/>
    </row>
    <row r="92" spans="1:19" s="48" customFormat="1" ht="18" customHeight="1">
      <c r="A92" s="229"/>
      <c r="B92" s="230"/>
      <c r="C92" s="233" t="s">
        <v>520</v>
      </c>
      <c r="D92" s="218">
        <v>910113943</v>
      </c>
      <c r="E92" s="211"/>
      <c r="F92" s="218"/>
      <c r="G92" s="211"/>
      <c r="H92" s="234" t="s">
        <v>521</v>
      </c>
      <c r="I92" s="144">
        <v>910113950</v>
      </c>
      <c r="K92" s="143"/>
      <c r="L92" s="117"/>
      <c r="M92" s="115" t="s">
        <v>553</v>
      </c>
      <c r="N92" s="144">
        <v>910112655</v>
      </c>
      <c r="O92" s="260"/>
      <c r="P92" s="261"/>
      <c r="Q92" s="260"/>
      <c r="R92" s="115" t="s">
        <v>554</v>
      </c>
      <c r="S92" s="144">
        <v>942350182</v>
      </c>
    </row>
    <row r="93" spans="1:19" s="48" customFormat="1" ht="3.75" customHeight="1">
      <c r="A93" s="117"/>
      <c r="B93" s="117"/>
      <c r="C93" s="132"/>
      <c r="D93" s="217"/>
      <c r="E93" s="132"/>
      <c r="F93" s="132"/>
      <c r="G93" s="132"/>
      <c r="H93" s="132"/>
      <c r="I93" s="213"/>
      <c r="S93" s="55"/>
    </row>
    <row r="94" spans="1:19" s="48" customFormat="1" ht="18" customHeight="1">
      <c r="A94" s="229"/>
      <c r="B94" s="230"/>
      <c r="C94" s="157" t="s">
        <v>523</v>
      </c>
      <c r="D94" s="158"/>
      <c r="E94" s="158"/>
      <c r="F94" s="158"/>
      <c r="G94" s="158"/>
      <c r="H94" s="159"/>
      <c r="I94" s="120">
        <v>910111038</v>
      </c>
      <c r="K94" s="51"/>
      <c r="M94" s="221" t="s">
        <v>556</v>
      </c>
      <c r="N94" s="120">
        <v>912110202</v>
      </c>
      <c r="P94" s="51"/>
      <c r="R94" s="121" t="s">
        <v>557</v>
      </c>
      <c r="S94" s="222">
        <v>942150236</v>
      </c>
    </row>
    <row r="95" spans="1:19" s="48" customFormat="1" ht="3.75" customHeight="1">
      <c r="A95" s="117"/>
      <c r="B95" s="117"/>
      <c r="C95" s="132"/>
      <c r="D95" s="217"/>
      <c r="E95" s="132"/>
      <c r="F95" s="132"/>
      <c r="G95" s="132"/>
      <c r="H95" s="132"/>
      <c r="I95" s="213"/>
      <c r="S95" s="55"/>
    </row>
    <row r="96" spans="1:19" s="48" customFormat="1" ht="18" customHeight="1">
      <c r="A96" s="229"/>
      <c r="B96" s="230"/>
      <c r="C96" s="202" t="s">
        <v>528</v>
      </c>
      <c r="D96" s="203"/>
      <c r="E96" s="203"/>
      <c r="F96" s="203"/>
      <c r="G96" s="203"/>
      <c r="H96" s="204"/>
      <c r="I96" s="144">
        <v>910106145</v>
      </c>
      <c r="K96" s="136"/>
      <c r="L96" s="137"/>
      <c r="M96" s="202" t="s">
        <v>559</v>
      </c>
      <c r="N96" s="203"/>
      <c r="O96" s="203"/>
      <c r="P96" s="203"/>
      <c r="Q96" s="203"/>
      <c r="R96" s="204"/>
      <c r="S96" s="144">
        <v>910113851</v>
      </c>
    </row>
    <row r="97" spans="1:19" s="48" customFormat="1" ht="3.75" customHeight="1">
      <c r="A97" s="230"/>
      <c r="B97" s="230"/>
      <c r="C97" s="116"/>
      <c r="D97" s="213"/>
      <c r="E97" s="133"/>
      <c r="F97" s="133"/>
      <c r="G97" s="133"/>
      <c r="H97" s="116"/>
      <c r="I97" s="133"/>
      <c r="K97" s="55"/>
      <c r="M97" s="50"/>
      <c r="N97" s="8"/>
      <c r="S97" s="55"/>
    </row>
    <row r="98" spans="1:19" s="48" customFormat="1" ht="18" customHeight="1">
      <c r="A98" s="229"/>
      <c r="B98" s="230"/>
      <c r="C98" s="157" t="s">
        <v>522</v>
      </c>
      <c r="D98" s="158"/>
      <c r="E98" s="158"/>
      <c r="F98" s="158"/>
      <c r="G98" s="158"/>
      <c r="H98" s="159"/>
      <c r="I98" s="120">
        <v>910110436</v>
      </c>
      <c r="K98" s="51"/>
      <c r="M98" s="157" t="s">
        <v>558</v>
      </c>
      <c r="N98" s="158"/>
      <c r="O98" s="158"/>
      <c r="P98" s="158"/>
      <c r="Q98" s="158"/>
      <c r="R98" s="159"/>
      <c r="S98" s="120">
        <v>910310861</v>
      </c>
    </row>
    <row r="99" spans="1:19" s="48" customFormat="1" ht="3.75" customHeight="1">
      <c r="A99" s="230"/>
      <c r="B99" s="230"/>
      <c r="C99" s="116"/>
      <c r="D99" s="133"/>
      <c r="E99" s="133"/>
      <c r="F99" s="133"/>
      <c r="G99" s="133"/>
      <c r="H99" s="116"/>
      <c r="I99" s="133"/>
      <c r="M99" s="19"/>
      <c r="N99" s="130"/>
      <c r="R99" s="38"/>
      <c r="S99" s="49"/>
    </row>
    <row r="100" spans="1:19" s="48" customFormat="1" ht="18" customHeight="1">
      <c r="A100" s="229"/>
      <c r="B100" s="230"/>
      <c r="C100" s="202" t="s">
        <v>527</v>
      </c>
      <c r="D100" s="203"/>
      <c r="E100" s="203"/>
      <c r="F100" s="203"/>
      <c r="G100" s="203"/>
      <c r="H100" s="204"/>
      <c r="I100" s="144">
        <v>910510593</v>
      </c>
      <c r="K100" s="134"/>
      <c r="L100" s="117"/>
      <c r="M100" s="202" t="s">
        <v>26</v>
      </c>
      <c r="N100" s="203"/>
      <c r="O100" s="203"/>
      <c r="P100" s="203"/>
      <c r="Q100" s="203"/>
      <c r="R100" s="204"/>
      <c r="S100" s="144">
        <v>916111156</v>
      </c>
    </row>
    <row r="101" spans="1:19" s="48" customFormat="1" ht="3.75" customHeight="1">
      <c r="A101" s="230"/>
      <c r="B101" s="230"/>
      <c r="C101" s="145"/>
      <c r="D101" s="211"/>
      <c r="E101" s="211"/>
      <c r="F101" s="211"/>
      <c r="G101" s="211"/>
      <c r="H101" s="145"/>
      <c r="I101" s="133"/>
      <c r="K101" s="21"/>
      <c r="L101" s="21"/>
      <c r="M101" s="22"/>
      <c r="N101" s="8"/>
      <c r="S101" s="49"/>
    </row>
    <row r="102" spans="1:19" s="48" customFormat="1" ht="18" customHeight="1">
      <c r="A102" s="229"/>
      <c r="B102" s="230"/>
      <c r="C102" s="157" t="s">
        <v>524</v>
      </c>
      <c r="D102" s="158"/>
      <c r="E102" s="158"/>
      <c r="F102" s="158"/>
      <c r="G102" s="158"/>
      <c r="H102" s="159"/>
      <c r="I102" s="120">
        <v>912310364</v>
      </c>
      <c r="K102" s="53"/>
      <c r="L102" s="21"/>
      <c r="M102" s="258" t="s">
        <v>27</v>
      </c>
      <c r="N102" s="120">
        <v>912310489</v>
      </c>
      <c r="O102" s="128"/>
      <c r="P102" s="131"/>
      <c r="Q102" s="132"/>
      <c r="R102" s="129" t="s">
        <v>144</v>
      </c>
      <c r="S102" s="120">
        <v>941650137</v>
      </c>
    </row>
    <row r="103" spans="1:19" s="48" customFormat="1" ht="3.75" customHeight="1">
      <c r="A103" s="230"/>
      <c r="B103" s="230"/>
      <c r="C103" s="145"/>
      <c r="D103" s="211"/>
      <c r="E103" s="211"/>
      <c r="F103" s="211"/>
      <c r="G103" s="211"/>
      <c r="H103" s="116"/>
      <c r="I103" s="133"/>
      <c r="S103" s="55"/>
    </row>
    <row r="104" spans="1:19" s="48" customFormat="1" ht="18" customHeight="1">
      <c r="A104" s="229"/>
      <c r="B104" s="230"/>
      <c r="C104" s="139" t="s">
        <v>445</v>
      </c>
      <c r="D104" s="218">
        <v>912310729</v>
      </c>
      <c r="E104" s="211"/>
      <c r="F104" s="218"/>
      <c r="G104" s="211"/>
      <c r="H104" s="115" t="s">
        <v>526</v>
      </c>
      <c r="I104" s="144">
        <v>942350943</v>
      </c>
      <c r="M104" s="153" t="s">
        <v>119</v>
      </c>
      <c r="N104" s="153"/>
      <c r="O104" s="153"/>
      <c r="P104" s="153"/>
      <c r="Q104" s="153"/>
      <c r="R104" s="153"/>
      <c r="S104" s="153"/>
    </row>
    <row r="105" spans="1:19" s="48" customFormat="1" ht="3.75" customHeight="1">
      <c r="A105" s="117"/>
      <c r="B105" s="117"/>
      <c r="C105" s="132"/>
      <c r="D105" s="217"/>
      <c r="E105" s="132"/>
      <c r="F105" s="132"/>
      <c r="G105" s="132"/>
      <c r="H105" s="117"/>
      <c r="I105" s="213"/>
      <c r="S105" s="55"/>
    </row>
    <row r="106" spans="1:19" s="48" customFormat="1" ht="18" customHeight="1">
      <c r="A106" s="229"/>
      <c r="B106" s="230"/>
      <c r="C106" s="124" t="s">
        <v>127</v>
      </c>
      <c r="D106" s="206">
        <v>910310473</v>
      </c>
      <c r="E106" s="211"/>
      <c r="F106" s="218"/>
      <c r="G106" s="211"/>
      <c r="H106" s="129" t="s">
        <v>525</v>
      </c>
      <c r="I106" s="120">
        <v>940350598</v>
      </c>
      <c r="K106" s="53"/>
      <c r="L106" s="21"/>
      <c r="M106" s="138" t="s">
        <v>126</v>
      </c>
      <c r="N106" s="144">
        <v>910301597</v>
      </c>
      <c r="O106" s="117"/>
      <c r="P106" s="134"/>
      <c r="Q106" s="117"/>
      <c r="R106" s="262" t="s">
        <v>135</v>
      </c>
      <c r="S106" s="144">
        <v>940351026</v>
      </c>
    </row>
    <row r="107" spans="1:19" s="48" customFormat="1" ht="3.75" customHeight="1">
      <c r="A107" s="117"/>
      <c r="B107" s="117"/>
      <c r="C107" s="117"/>
      <c r="D107" s="213"/>
      <c r="E107" s="117"/>
      <c r="F107" s="117"/>
      <c r="G107" s="117"/>
      <c r="H107" s="117"/>
      <c r="I107" s="213"/>
      <c r="K107" s="21"/>
      <c r="L107" s="21"/>
      <c r="M107" s="22"/>
      <c r="N107" s="22"/>
      <c r="O107" s="8"/>
      <c r="R107" s="8"/>
      <c r="S107" s="49"/>
    </row>
    <row r="108" spans="1:19" s="48" customFormat="1" ht="18" customHeight="1">
      <c r="A108" s="229"/>
      <c r="B108" s="230"/>
      <c r="C108" s="115" t="s">
        <v>41</v>
      </c>
      <c r="D108" s="218">
        <v>912302163</v>
      </c>
      <c r="E108" s="211"/>
      <c r="F108" s="218"/>
      <c r="G108" s="211"/>
      <c r="H108" s="115" t="s">
        <v>548</v>
      </c>
      <c r="I108" s="144">
        <v>941640112</v>
      </c>
      <c r="K108" s="195"/>
      <c r="L108" s="117"/>
      <c r="M108" s="259" t="s">
        <v>24</v>
      </c>
      <c r="N108" s="228">
        <v>912210077</v>
      </c>
      <c r="O108" s="133"/>
      <c r="P108" s="134"/>
      <c r="Q108" s="117"/>
      <c r="R108" s="221" t="s">
        <v>83</v>
      </c>
      <c r="S108" s="120">
        <v>942250044</v>
      </c>
    </row>
    <row r="109" spans="1:19" s="48" customFormat="1" ht="3.75" customHeight="1">
      <c r="A109" s="230"/>
      <c r="B109" s="230"/>
      <c r="C109" s="116"/>
      <c r="D109" s="133"/>
      <c r="E109" s="133"/>
      <c r="F109" s="133"/>
      <c r="G109" s="133"/>
      <c r="H109" s="116"/>
      <c r="I109" s="133"/>
      <c r="K109" s="195"/>
      <c r="L109" s="117"/>
      <c r="M109" s="259"/>
      <c r="N109" s="228"/>
      <c r="O109" s="117"/>
      <c r="P109" s="117"/>
      <c r="Q109" s="117"/>
      <c r="R109" s="132"/>
      <c r="S109" s="135"/>
    </row>
    <row r="110" spans="1:19" s="48" customFormat="1" ht="18" customHeight="1">
      <c r="A110" s="230"/>
      <c r="B110" s="230"/>
      <c r="C110" s="235" t="s">
        <v>116</v>
      </c>
      <c r="D110" s="235"/>
      <c r="E110" s="235"/>
      <c r="F110" s="235"/>
      <c r="G110" s="235"/>
      <c r="H110" s="235"/>
      <c r="I110" s="235"/>
      <c r="K110" s="195"/>
      <c r="L110" s="117"/>
      <c r="M110" s="259"/>
      <c r="N110" s="228"/>
      <c r="O110" s="117"/>
      <c r="P110" s="136"/>
      <c r="Q110" s="137"/>
      <c r="R110" s="115" t="s">
        <v>45</v>
      </c>
      <c r="S110" s="144">
        <v>942250010</v>
      </c>
    </row>
    <row r="111" spans="1:19" s="48" customFormat="1" ht="3.75" customHeight="1">
      <c r="A111" s="230"/>
      <c r="B111" s="230"/>
      <c r="C111" s="145"/>
      <c r="D111" s="217"/>
      <c r="E111" s="211"/>
      <c r="F111" s="211"/>
      <c r="G111" s="211"/>
      <c r="H111" s="145"/>
      <c r="I111" s="133"/>
      <c r="K111" s="55"/>
      <c r="M111" s="50"/>
      <c r="N111" s="8"/>
      <c r="P111" s="21"/>
      <c r="Q111" s="21"/>
      <c r="R111" s="22"/>
      <c r="S111" s="8"/>
    </row>
    <row r="112" spans="1:19" s="48" customFormat="1" ht="18" customHeight="1">
      <c r="A112" s="229"/>
      <c r="B112" s="230"/>
      <c r="C112" s="129" t="s">
        <v>531</v>
      </c>
      <c r="D112" s="223" t="s">
        <v>535</v>
      </c>
      <c r="E112" s="116"/>
      <c r="F112" s="115"/>
      <c r="G112" s="116"/>
      <c r="H112" s="124" t="s">
        <v>536</v>
      </c>
      <c r="I112" s="120">
        <v>942150228</v>
      </c>
      <c r="M112" s="153" t="s">
        <v>120</v>
      </c>
      <c r="N112" s="153"/>
      <c r="O112" s="153"/>
      <c r="P112" s="153"/>
      <c r="Q112" s="153"/>
      <c r="R112" s="153"/>
      <c r="S112" s="153"/>
    </row>
    <row r="113" spans="1:9" s="48" customFormat="1" ht="3.75" customHeight="1">
      <c r="A113" s="117"/>
      <c r="B113" s="117"/>
      <c r="C113" s="132"/>
      <c r="D113" s="217"/>
      <c r="E113" s="132"/>
      <c r="F113" s="132"/>
      <c r="G113" s="132"/>
      <c r="H113" s="132"/>
      <c r="I113" s="213"/>
    </row>
    <row r="114" spans="1:19" s="48" customFormat="1" ht="18" customHeight="1">
      <c r="A114" s="134"/>
      <c r="B114" s="117"/>
      <c r="C114" s="142" t="s">
        <v>529</v>
      </c>
      <c r="D114" s="218">
        <v>912310356</v>
      </c>
      <c r="E114" s="236"/>
      <c r="F114" s="218"/>
      <c r="G114" s="236"/>
      <c r="H114" s="115" t="s">
        <v>530</v>
      </c>
      <c r="I114" s="144">
        <v>942350497</v>
      </c>
      <c r="K114" s="136"/>
      <c r="L114" s="137"/>
      <c r="M114" s="227" t="s">
        <v>138</v>
      </c>
      <c r="N114" s="120">
        <v>910301308</v>
      </c>
      <c r="O114" s="117"/>
      <c r="P114" s="134"/>
      <c r="Q114" s="117"/>
      <c r="R114" s="129" t="s">
        <v>42</v>
      </c>
      <c r="S114" s="120">
        <v>940350622</v>
      </c>
    </row>
    <row r="115" spans="1:19" s="48" customFormat="1" ht="3.75" customHeight="1">
      <c r="A115" s="117"/>
      <c r="B115" s="117"/>
      <c r="C115" s="132"/>
      <c r="D115" s="217"/>
      <c r="E115" s="132"/>
      <c r="F115" s="132"/>
      <c r="G115" s="132"/>
      <c r="H115" s="132"/>
      <c r="I115" s="213"/>
      <c r="K115" s="137"/>
      <c r="L115" s="137"/>
      <c r="M115" s="137"/>
      <c r="N115" s="117"/>
      <c r="O115" s="117"/>
      <c r="P115" s="117"/>
      <c r="Q115" s="117"/>
      <c r="R115" s="117"/>
      <c r="S115" s="213"/>
    </row>
    <row r="116" spans="1:19" s="48" customFormat="1" ht="18" customHeight="1">
      <c r="A116" s="229"/>
      <c r="B116" s="230"/>
      <c r="C116" s="224" t="s">
        <v>542</v>
      </c>
      <c r="D116" s="225"/>
      <c r="E116" s="225"/>
      <c r="F116" s="225"/>
      <c r="G116" s="225"/>
      <c r="H116" s="226"/>
      <c r="I116" s="120">
        <v>910510023</v>
      </c>
      <c r="K116" s="136"/>
      <c r="L116" s="137"/>
      <c r="M116" s="115" t="s">
        <v>85</v>
      </c>
      <c r="N116" s="144">
        <v>910107408</v>
      </c>
      <c r="O116" s="133"/>
      <c r="P116" s="144"/>
      <c r="Q116" s="117"/>
      <c r="R116" s="115" t="s">
        <v>28</v>
      </c>
      <c r="S116" s="144">
        <v>940152986</v>
      </c>
    </row>
    <row r="117" spans="1:19" s="48" customFormat="1" ht="3.75" customHeight="1">
      <c r="A117" s="117"/>
      <c r="B117" s="117"/>
      <c r="C117" s="117"/>
      <c r="D117" s="213"/>
      <c r="E117" s="117"/>
      <c r="F117" s="117"/>
      <c r="G117" s="117"/>
      <c r="H117" s="117"/>
      <c r="I117" s="213"/>
      <c r="K117" s="117"/>
      <c r="L117" s="117"/>
      <c r="M117" s="132"/>
      <c r="N117" s="117"/>
      <c r="O117" s="117"/>
      <c r="P117" s="117"/>
      <c r="Q117" s="117"/>
      <c r="R117" s="117"/>
      <c r="S117" s="213"/>
    </row>
    <row r="118" spans="1:19" s="48" customFormat="1" ht="18" customHeight="1">
      <c r="A118" s="229"/>
      <c r="B118" s="230"/>
      <c r="C118" s="220" t="s">
        <v>541</v>
      </c>
      <c r="D118" s="220"/>
      <c r="E118" s="220"/>
      <c r="F118" s="220"/>
      <c r="G118" s="220"/>
      <c r="H118" s="220"/>
      <c r="I118" s="144">
        <v>940153752</v>
      </c>
      <c r="K118" s="134"/>
      <c r="L118" s="117"/>
      <c r="M118" s="263" t="s">
        <v>562</v>
      </c>
      <c r="N118" s="120">
        <v>910113539</v>
      </c>
      <c r="O118" s="117"/>
      <c r="P118" s="134"/>
      <c r="Q118" s="117"/>
      <c r="R118" s="121" t="s">
        <v>563</v>
      </c>
      <c r="S118" s="120">
        <v>940141989</v>
      </c>
    </row>
    <row r="119" spans="1:19" s="48" customFormat="1" ht="3.75" customHeight="1">
      <c r="A119" s="230"/>
      <c r="B119" s="230"/>
      <c r="C119" s="145"/>
      <c r="D119" s="211"/>
      <c r="E119" s="211"/>
      <c r="F119" s="211"/>
      <c r="G119" s="211"/>
      <c r="H119" s="145"/>
      <c r="I119" s="133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1:19" s="48" customFormat="1" ht="18" customHeight="1">
      <c r="A120" s="229"/>
      <c r="B120" s="230"/>
      <c r="C120" s="255" t="s">
        <v>532</v>
      </c>
      <c r="D120" s="223" t="s">
        <v>534</v>
      </c>
      <c r="E120" s="117"/>
      <c r="F120" s="115"/>
      <c r="G120" s="116"/>
      <c r="H120" s="129" t="s">
        <v>533</v>
      </c>
      <c r="I120" s="222">
        <v>940153133</v>
      </c>
      <c r="K120" s="136"/>
      <c r="L120" s="137"/>
      <c r="M120" s="115" t="s">
        <v>23</v>
      </c>
      <c r="N120" s="144">
        <v>912310513</v>
      </c>
      <c r="O120" s="117"/>
      <c r="P120" s="134"/>
      <c r="Q120" s="117"/>
      <c r="R120" s="115" t="s">
        <v>113</v>
      </c>
      <c r="S120" s="144">
        <v>942350620</v>
      </c>
    </row>
    <row r="121" spans="1:19" s="48" customFormat="1" ht="3.75" customHeight="1">
      <c r="A121" s="230"/>
      <c r="B121" s="230"/>
      <c r="C121" s="145"/>
      <c r="D121" s="211"/>
      <c r="E121" s="211"/>
      <c r="F121" s="211"/>
      <c r="G121" s="211"/>
      <c r="H121" s="145"/>
      <c r="I121" s="133"/>
      <c r="K121" s="117"/>
      <c r="L121" s="117"/>
      <c r="M121" s="117"/>
      <c r="N121" s="117"/>
      <c r="O121" s="117"/>
      <c r="P121" s="117"/>
      <c r="Q121" s="117"/>
      <c r="R121" s="117"/>
      <c r="S121" s="213"/>
    </row>
    <row r="122" spans="1:19" s="48" customFormat="1" ht="18" customHeight="1">
      <c r="A122" s="229"/>
      <c r="B122" s="230"/>
      <c r="C122" s="134" t="s">
        <v>540</v>
      </c>
      <c r="D122" s="210">
        <v>912110178</v>
      </c>
      <c r="E122" s="117"/>
      <c r="F122" s="134"/>
      <c r="G122" s="117"/>
      <c r="H122" s="212" t="s">
        <v>549</v>
      </c>
      <c r="I122" s="210">
        <v>941650087</v>
      </c>
      <c r="K122" s="136"/>
      <c r="L122" s="137"/>
      <c r="M122" s="124" t="s">
        <v>34</v>
      </c>
      <c r="N122" s="120">
        <v>910107101</v>
      </c>
      <c r="O122" s="117"/>
      <c r="P122" s="134"/>
      <c r="Q122" s="117"/>
      <c r="R122" s="129" t="s">
        <v>29</v>
      </c>
      <c r="S122" s="120">
        <v>940152713</v>
      </c>
    </row>
    <row r="123" spans="1:19" s="48" customFormat="1" ht="3.75" customHeight="1">
      <c r="A123" s="230"/>
      <c r="B123" s="230"/>
      <c r="C123" s="117"/>
      <c r="D123" s="213"/>
      <c r="E123" s="133"/>
      <c r="F123" s="133"/>
      <c r="G123" s="133"/>
      <c r="H123" s="116"/>
      <c r="I123" s="133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1:19" s="48" customFormat="1" ht="18" customHeight="1">
      <c r="A124" s="229"/>
      <c r="B124" s="230"/>
      <c r="C124" s="254" t="s">
        <v>86</v>
      </c>
      <c r="D124" s="120">
        <v>910107127</v>
      </c>
      <c r="E124" s="214"/>
      <c r="F124" s="215"/>
      <c r="G124" s="214"/>
      <c r="H124" s="254" t="s">
        <v>93</v>
      </c>
      <c r="I124" s="222">
        <v>940152739</v>
      </c>
      <c r="K124" s="136"/>
      <c r="L124" s="137"/>
      <c r="M124" s="115" t="s">
        <v>32</v>
      </c>
      <c r="N124" s="144">
        <v>911600013</v>
      </c>
      <c r="O124" s="117"/>
      <c r="P124" s="229"/>
      <c r="Q124" s="230"/>
      <c r="R124" s="115" t="s">
        <v>33</v>
      </c>
      <c r="S124" s="144">
        <v>941650004</v>
      </c>
    </row>
    <row r="125" spans="1:19" s="48" customFormat="1" ht="3.75" customHeight="1">
      <c r="A125" s="230"/>
      <c r="B125" s="230"/>
      <c r="C125" s="116"/>
      <c r="D125" s="133"/>
      <c r="E125" s="133"/>
      <c r="F125" s="133"/>
      <c r="G125" s="133"/>
      <c r="H125" s="116"/>
      <c r="I125" s="133"/>
      <c r="K125" s="137"/>
      <c r="L125" s="137"/>
      <c r="M125" s="117"/>
      <c r="N125" s="117"/>
      <c r="O125" s="117"/>
      <c r="P125" s="117"/>
      <c r="Q125" s="117"/>
      <c r="R125" s="117"/>
      <c r="S125" s="135"/>
    </row>
    <row r="126" spans="1:19" s="48" customFormat="1" ht="18" customHeight="1">
      <c r="A126" s="229"/>
      <c r="B126" s="230"/>
      <c r="C126" s="216" t="s">
        <v>537</v>
      </c>
      <c r="D126" s="205" t="s">
        <v>538</v>
      </c>
      <c r="E126" s="116"/>
      <c r="F126" s="115"/>
      <c r="G126" s="116"/>
      <c r="H126" s="138" t="s">
        <v>539</v>
      </c>
      <c r="I126" s="210">
        <v>910112762</v>
      </c>
      <c r="M126" s="153" t="s">
        <v>560</v>
      </c>
      <c r="N126" s="153"/>
      <c r="O126" s="153"/>
      <c r="P126" s="153"/>
      <c r="Q126" s="153"/>
      <c r="R126" s="153"/>
      <c r="S126" s="153"/>
    </row>
    <row r="127" spans="1:19" s="48" customFormat="1" ht="3.75" customHeight="1">
      <c r="A127" s="230"/>
      <c r="B127" s="230"/>
      <c r="C127" s="117"/>
      <c r="D127" s="213"/>
      <c r="E127" s="117"/>
      <c r="F127" s="117"/>
      <c r="G127" s="117"/>
      <c r="H127" s="117"/>
      <c r="I127" s="213"/>
      <c r="K127" s="21"/>
      <c r="L127" s="21"/>
      <c r="S127" s="49"/>
    </row>
    <row r="128" spans="1:19" s="48" customFormat="1" ht="18" customHeight="1">
      <c r="A128" s="229"/>
      <c r="B128" s="230"/>
      <c r="C128" s="157" t="s">
        <v>43</v>
      </c>
      <c r="D128" s="158"/>
      <c r="E128" s="158"/>
      <c r="F128" s="158"/>
      <c r="G128" s="158"/>
      <c r="H128" s="159"/>
      <c r="I128" s="120">
        <v>912310695</v>
      </c>
      <c r="K128" s="53"/>
      <c r="L128" s="21"/>
      <c r="M128" s="75" t="s">
        <v>133</v>
      </c>
      <c r="N128" s="4">
        <v>910802065</v>
      </c>
      <c r="P128" s="51"/>
      <c r="R128" s="13" t="s">
        <v>134</v>
      </c>
      <c r="S128" s="4">
        <v>940850936</v>
      </c>
    </row>
    <row r="129" spans="1:19" s="48" customFormat="1" ht="3.75" customHeight="1">
      <c r="A129" s="230"/>
      <c r="B129" s="230"/>
      <c r="C129" s="132"/>
      <c r="D129" s="217"/>
      <c r="E129" s="132"/>
      <c r="F129" s="132"/>
      <c r="G129" s="132"/>
      <c r="H129" s="132"/>
      <c r="I129" s="213"/>
      <c r="M129" s="21"/>
      <c r="S129" s="55"/>
    </row>
    <row r="130" spans="1:19" s="48" customFormat="1" ht="18" customHeight="1">
      <c r="A130" s="229"/>
      <c r="B130" s="230"/>
      <c r="C130" s="207" t="s">
        <v>110</v>
      </c>
      <c r="D130" s="208"/>
      <c r="E130" s="208"/>
      <c r="F130" s="208"/>
      <c r="G130" s="208"/>
      <c r="H130" s="209"/>
      <c r="I130" s="218">
        <v>910107135</v>
      </c>
      <c r="K130" s="53"/>
      <c r="L130" s="21"/>
      <c r="M130" s="147" t="s">
        <v>564</v>
      </c>
      <c r="N130" s="148"/>
      <c r="O130" s="148"/>
      <c r="P130" s="148"/>
      <c r="Q130" s="148"/>
      <c r="R130" s="149"/>
      <c r="S130" s="6">
        <v>930320999</v>
      </c>
    </row>
    <row r="131" spans="1:19" s="48" customFormat="1" ht="3.75" customHeight="1">
      <c r="A131" s="117"/>
      <c r="B131" s="117"/>
      <c r="C131" s="132"/>
      <c r="D131" s="217"/>
      <c r="E131" s="211"/>
      <c r="F131" s="211"/>
      <c r="G131" s="211"/>
      <c r="H131" s="145"/>
      <c r="I131" s="133"/>
      <c r="K131" s="9"/>
      <c r="L131" s="9"/>
      <c r="M131" s="9"/>
      <c r="N131" s="10"/>
      <c r="O131" s="10"/>
      <c r="P131" s="9"/>
      <c r="Q131" s="9"/>
      <c r="R131" s="9"/>
      <c r="S131" s="10"/>
    </row>
    <row r="132" spans="1:19" s="48" customFormat="1" ht="18" customHeight="1">
      <c r="A132" s="229"/>
      <c r="B132" s="230"/>
      <c r="C132" s="129" t="s">
        <v>545</v>
      </c>
      <c r="D132" s="223" t="s">
        <v>569</v>
      </c>
      <c r="E132" s="116"/>
      <c r="F132" s="115"/>
      <c r="G132" s="116"/>
      <c r="H132" s="124" t="s">
        <v>570</v>
      </c>
      <c r="I132" s="206">
        <v>941650129</v>
      </c>
      <c r="K132" s="53"/>
      <c r="L132" s="21"/>
      <c r="M132" s="160" t="s">
        <v>565</v>
      </c>
      <c r="N132" s="161"/>
      <c r="O132" s="161"/>
      <c r="P132" s="161"/>
      <c r="Q132" s="161"/>
      <c r="R132" s="162"/>
      <c r="S132" s="120">
        <v>910113786</v>
      </c>
    </row>
    <row r="133" spans="1:19" s="48" customFormat="1" ht="3.75" customHeight="1">
      <c r="A133" s="230"/>
      <c r="B133" s="230"/>
      <c r="C133" s="116"/>
      <c r="D133" s="133"/>
      <c r="E133" s="133"/>
      <c r="F133" s="133"/>
      <c r="G133" s="133"/>
      <c r="H133" s="116"/>
      <c r="I133" s="133"/>
      <c r="S133" s="55"/>
    </row>
    <row r="134" spans="1:19" s="48" customFormat="1" ht="18" customHeight="1">
      <c r="A134" s="134"/>
      <c r="B134" s="117"/>
      <c r="C134" s="115" t="s">
        <v>568</v>
      </c>
      <c r="D134" s="205" t="s">
        <v>543</v>
      </c>
      <c r="E134" s="116"/>
      <c r="F134" s="115"/>
      <c r="G134" s="116"/>
      <c r="H134" s="115" t="s">
        <v>544</v>
      </c>
      <c r="I134" s="144">
        <v>941650020</v>
      </c>
      <c r="M134" s="153" t="s">
        <v>561</v>
      </c>
      <c r="N134" s="153"/>
      <c r="O134" s="153"/>
      <c r="P134" s="153"/>
      <c r="Q134" s="153"/>
      <c r="R134" s="153"/>
      <c r="S134" s="153"/>
    </row>
    <row r="135" spans="1:9" s="48" customFormat="1" ht="3.75" customHeight="1">
      <c r="A135" s="230"/>
      <c r="B135" s="230"/>
      <c r="C135" s="117"/>
      <c r="D135" s="213"/>
      <c r="E135" s="117"/>
      <c r="F135" s="117"/>
      <c r="G135" s="117"/>
      <c r="H135" s="117"/>
      <c r="I135" s="213"/>
    </row>
    <row r="136" spans="1:19" s="48" customFormat="1" ht="18" customHeight="1">
      <c r="A136" s="229"/>
      <c r="B136" s="230"/>
      <c r="C136" s="252" t="s">
        <v>571</v>
      </c>
      <c r="D136" s="253" t="s">
        <v>573</v>
      </c>
      <c r="E136" s="145"/>
      <c r="F136" s="119"/>
      <c r="G136" s="145"/>
      <c r="H136" s="227" t="s">
        <v>572</v>
      </c>
      <c r="I136" s="206">
        <v>940840697</v>
      </c>
      <c r="K136" s="51"/>
      <c r="M136" s="202" t="s">
        <v>47</v>
      </c>
      <c r="N136" s="203"/>
      <c r="O136" s="203"/>
      <c r="P136" s="203"/>
      <c r="Q136" s="203"/>
      <c r="R136" s="204"/>
      <c r="S136" s="144">
        <v>910111798</v>
      </c>
    </row>
    <row r="137" spans="1:19" s="48" customFormat="1" ht="3.75" customHeight="1">
      <c r="A137" s="230"/>
      <c r="B137" s="230"/>
      <c r="C137" s="117"/>
      <c r="D137" s="213"/>
      <c r="E137" s="117"/>
      <c r="F137" s="117"/>
      <c r="G137" s="117"/>
      <c r="H137" s="117"/>
      <c r="I137" s="213"/>
      <c r="K137" s="21"/>
      <c r="L137" s="21"/>
      <c r="S137" s="49"/>
    </row>
    <row r="138" spans="1:19" s="48" customFormat="1" ht="18" customHeight="1">
      <c r="A138" s="230"/>
      <c r="B138" s="230"/>
      <c r="C138" s="235" t="s">
        <v>117</v>
      </c>
      <c r="D138" s="235"/>
      <c r="E138" s="235"/>
      <c r="F138" s="235"/>
      <c r="G138" s="235"/>
      <c r="H138" s="235"/>
      <c r="I138" s="235"/>
      <c r="K138" s="53"/>
      <c r="L138" s="21"/>
      <c r="M138" s="157" t="s">
        <v>48</v>
      </c>
      <c r="N138" s="158"/>
      <c r="O138" s="158"/>
      <c r="P138" s="158"/>
      <c r="Q138" s="158"/>
      <c r="R138" s="159"/>
      <c r="S138" s="120">
        <v>910103795</v>
      </c>
    </row>
    <row r="139" spans="1:19" ht="3.75" customHeight="1">
      <c r="A139" s="237"/>
      <c r="B139" s="237"/>
      <c r="C139" s="237"/>
      <c r="D139" s="238"/>
      <c r="E139" s="239"/>
      <c r="F139" s="237"/>
      <c r="G139" s="237"/>
      <c r="H139" s="237"/>
      <c r="I139" s="239"/>
      <c r="K139" s="21"/>
      <c r="L139" s="21"/>
      <c r="M139" s="48"/>
      <c r="N139" s="48"/>
      <c r="O139" s="48"/>
      <c r="P139" s="48"/>
      <c r="Q139" s="48"/>
      <c r="R139" s="48"/>
      <c r="S139" s="49"/>
    </row>
    <row r="140" spans="1:19" s="48" customFormat="1" ht="18" customHeight="1">
      <c r="A140" s="134"/>
      <c r="B140" s="117"/>
      <c r="C140" s="164" t="s">
        <v>547</v>
      </c>
      <c r="D140" s="165"/>
      <c r="E140" s="165"/>
      <c r="F140" s="165"/>
      <c r="G140" s="165"/>
      <c r="H140" s="166"/>
      <c r="I140" s="144">
        <v>917210023</v>
      </c>
      <c r="K140" s="51"/>
      <c r="M140" s="164" t="s">
        <v>566</v>
      </c>
      <c r="N140" s="165"/>
      <c r="O140" s="165"/>
      <c r="P140" s="165"/>
      <c r="Q140" s="165"/>
      <c r="R140" s="166"/>
      <c r="S140" s="144">
        <v>910107309</v>
      </c>
    </row>
    <row r="141" spans="1:19" s="48" customFormat="1" ht="3.75" customHeight="1">
      <c r="A141" s="117"/>
      <c r="B141" s="117"/>
      <c r="C141" s="117"/>
      <c r="D141" s="213"/>
      <c r="E141" s="117"/>
      <c r="F141" s="117"/>
      <c r="G141" s="117"/>
      <c r="H141" s="117"/>
      <c r="I141" s="213"/>
      <c r="K141" s="21"/>
      <c r="L141" s="21"/>
      <c r="M141" s="22"/>
      <c r="N141" s="8"/>
      <c r="S141" s="49"/>
    </row>
    <row r="142" spans="1:19" s="48" customFormat="1" ht="18" customHeight="1">
      <c r="A142" s="134"/>
      <c r="B142" s="117"/>
      <c r="C142" s="157" t="s">
        <v>91</v>
      </c>
      <c r="D142" s="158"/>
      <c r="E142" s="158"/>
      <c r="F142" s="158"/>
      <c r="G142" s="158"/>
      <c r="H142" s="159"/>
      <c r="I142" s="120">
        <v>932321086</v>
      </c>
      <c r="K142" s="53"/>
      <c r="L142" s="21"/>
      <c r="M142" s="124" t="s">
        <v>153</v>
      </c>
      <c r="N142" s="120">
        <v>910301548</v>
      </c>
      <c r="O142" s="117"/>
      <c r="P142" s="134"/>
      <c r="Q142" s="117"/>
      <c r="R142" s="264" t="s">
        <v>154</v>
      </c>
      <c r="S142" s="120">
        <v>940350929</v>
      </c>
    </row>
    <row r="143" spans="1:19" s="48" customFormat="1" ht="3.75" customHeight="1">
      <c r="A143" s="230"/>
      <c r="B143" s="230"/>
      <c r="C143" s="240"/>
      <c r="D143" s="133"/>
      <c r="E143" s="133"/>
      <c r="F143" s="133"/>
      <c r="G143" s="133"/>
      <c r="H143" s="116"/>
      <c r="I143" s="133"/>
      <c r="S143" s="55"/>
    </row>
    <row r="144" spans="1:19" s="48" customFormat="1" ht="18" customHeight="1">
      <c r="A144" s="229"/>
      <c r="B144" s="230"/>
      <c r="C144" s="119" t="s">
        <v>136</v>
      </c>
      <c r="D144" s="144">
        <v>910301258</v>
      </c>
      <c r="E144" s="133"/>
      <c r="F144" s="144"/>
      <c r="G144" s="133"/>
      <c r="H144" s="115" t="s">
        <v>36</v>
      </c>
      <c r="I144" s="144">
        <v>940350960</v>
      </c>
      <c r="K144" s="51"/>
      <c r="M144" s="164" t="s">
        <v>567</v>
      </c>
      <c r="N144" s="165"/>
      <c r="O144" s="165"/>
      <c r="P144" s="165"/>
      <c r="Q144" s="165"/>
      <c r="R144" s="166"/>
      <c r="S144" s="144">
        <v>930125596</v>
      </c>
    </row>
    <row r="145" spans="1:9" s="48" customFormat="1" ht="3.75" customHeight="1">
      <c r="A145" s="230"/>
      <c r="B145" s="230"/>
      <c r="C145" s="240"/>
      <c r="D145" s="133"/>
      <c r="E145" s="133"/>
      <c r="F145" s="133"/>
      <c r="G145" s="133"/>
      <c r="H145" s="116"/>
      <c r="I145" s="133"/>
    </row>
    <row r="146" spans="1:19" s="48" customFormat="1" ht="18" customHeight="1">
      <c r="A146" s="229"/>
      <c r="B146" s="230"/>
      <c r="C146" s="160" t="s">
        <v>44</v>
      </c>
      <c r="D146" s="161"/>
      <c r="E146" s="161"/>
      <c r="F146" s="161"/>
      <c r="G146" s="161"/>
      <c r="H146" s="162"/>
      <c r="I146" s="120">
        <v>932321201</v>
      </c>
      <c r="K146" s="53"/>
      <c r="L146" s="21"/>
      <c r="M146" s="160" t="s">
        <v>155</v>
      </c>
      <c r="N146" s="161"/>
      <c r="O146" s="161"/>
      <c r="P146" s="161"/>
      <c r="Q146" s="161"/>
      <c r="R146" s="162"/>
      <c r="S146" s="120">
        <v>911600112</v>
      </c>
    </row>
    <row r="147" spans="1:19" s="48" customFormat="1" ht="3.75" customHeight="1">
      <c r="A147" s="230"/>
      <c r="B147" s="230"/>
      <c r="C147" s="240"/>
      <c r="D147" s="133"/>
      <c r="E147" s="133"/>
      <c r="F147" s="133"/>
      <c r="G147" s="133"/>
      <c r="H147" s="145"/>
      <c r="I147" s="133"/>
      <c r="K147" s="26"/>
      <c r="L147" s="26"/>
      <c r="M147" s="26"/>
      <c r="N147" s="26"/>
      <c r="O147" s="26"/>
      <c r="P147" s="26"/>
      <c r="Q147" s="26"/>
      <c r="R147" s="26"/>
      <c r="S147" s="54"/>
    </row>
    <row r="148" spans="1:19" s="48" customFormat="1" ht="18" customHeight="1">
      <c r="A148" s="229"/>
      <c r="B148" s="230"/>
      <c r="C148" s="119" t="s">
        <v>137</v>
      </c>
      <c r="D148" s="144">
        <v>910111632</v>
      </c>
      <c r="E148" s="133"/>
      <c r="F148" s="144"/>
      <c r="G148" s="133"/>
      <c r="H148" s="115" t="s">
        <v>25</v>
      </c>
      <c r="I148" s="144">
        <v>940151673</v>
      </c>
      <c r="M148" s="153" t="s">
        <v>111</v>
      </c>
      <c r="N148" s="153"/>
      <c r="O148" s="153"/>
      <c r="P148" s="153"/>
      <c r="Q148" s="153"/>
      <c r="R148" s="153"/>
      <c r="S148" s="153"/>
    </row>
    <row r="149" spans="1:19" s="48" customFormat="1" ht="3.75" customHeight="1">
      <c r="A149" s="213"/>
      <c r="B149" s="137"/>
      <c r="C149" s="244"/>
      <c r="D149" s="133"/>
      <c r="E149" s="117"/>
      <c r="F149" s="117"/>
      <c r="G149" s="117"/>
      <c r="H149" s="117"/>
      <c r="I149" s="213"/>
      <c r="S149" s="55"/>
    </row>
    <row r="150" spans="1:19" s="48" customFormat="1" ht="18" customHeight="1">
      <c r="A150" s="143"/>
      <c r="B150" s="117"/>
      <c r="C150" s="157" t="s">
        <v>123</v>
      </c>
      <c r="D150" s="158"/>
      <c r="E150" s="158"/>
      <c r="F150" s="158"/>
      <c r="G150" s="158"/>
      <c r="H150" s="159"/>
      <c r="I150" s="120">
        <v>910310507</v>
      </c>
      <c r="K150" s="25"/>
      <c r="L150" s="26"/>
      <c r="M150" s="188"/>
      <c r="N150" s="189"/>
      <c r="O150" s="62"/>
      <c r="P150" s="25"/>
      <c r="Q150" s="55"/>
      <c r="R150" s="188"/>
      <c r="S150" s="189"/>
    </row>
    <row r="151" spans="1:19" s="48" customFormat="1" ht="3.75" customHeight="1">
      <c r="A151" s="213"/>
      <c r="B151" s="117"/>
      <c r="C151" s="245"/>
      <c r="D151" s="133"/>
      <c r="E151" s="133"/>
      <c r="F151" s="137"/>
      <c r="G151" s="137"/>
      <c r="H151" s="246"/>
      <c r="I151" s="133"/>
      <c r="K151" s="26"/>
      <c r="L151" s="26"/>
      <c r="M151" s="46"/>
      <c r="N151" s="46"/>
      <c r="O151" s="46"/>
      <c r="P151" s="26"/>
      <c r="Q151" s="46"/>
      <c r="R151" s="46"/>
      <c r="S151" s="60"/>
    </row>
    <row r="152" spans="1:19" s="48" customFormat="1" ht="18" customHeight="1">
      <c r="A152" s="247"/>
      <c r="B152" s="117"/>
      <c r="C152" s="190" t="s">
        <v>550</v>
      </c>
      <c r="D152" s="180">
        <v>915210074</v>
      </c>
      <c r="E152" s="116"/>
      <c r="F152" s="115"/>
      <c r="G152" s="116"/>
      <c r="H152" s="115" t="s">
        <v>90</v>
      </c>
      <c r="I152" s="144">
        <v>942150152</v>
      </c>
      <c r="K152" s="25"/>
      <c r="L152" s="26"/>
      <c r="M152" s="188"/>
      <c r="N152" s="189"/>
      <c r="O152" s="62"/>
      <c r="P152" s="25"/>
      <c r="Q152" s="55"/>
      <c r="R152" s="188"/>
      <c r="S152" s="189"/>
    </row>
    <row r="153" spans="1:19" s="48" customFormat="1" ht="3.75" customHeight="1">
      <c r="A153" s="248"/>
      <c r="B153" s="117"/>
      <c r="C153" s="191"/>
      <c r="D153" s="180"/>
      <c r="E153" s="133"/>
      <c r="F153" s="133"/>
      <c r="G153" s="133"/>
      <c r="H153" s="116"/>
      <c r="I153" s="133"/>
      <c r="K153" s="28"/>
      <c r="L153" s="28"/>
      <c r="M153" s="62"/>
      <c r="N153" s="62"/>
      <c r="O153" s="62"/>
      <c r="P153" s="28"/>
      <c r="Q153" s="55"/>
      <c r="R153" s="55"/>
      <c r="S153" s="55"/>
    </row>
    <row r="154" spans="1:19" s="48" customFormat="1" ht="18" customHeight="1">
      <c r="A154" s="248"/>
      <c r="B154" s="117"/>
      <c r="C154" s="191"/>
      <c r="D154" s="180"/>
      <c r="E154" s="133"/>
      <c r="F154" s="134"/>
      <c r="G154" s="117"/>
      <c r="H154" s="121" t="s">
        <v>92</v>
      </c>
      <c r="I154" s="120">
        <v>942150103</v>
      </c>
      <c r="K154" s="25"/>
      <c r="L154" s="26"/>
      <c r="M154" s="188"/>
      <c r="N154" s="189"/>
      <c r="O154" s="62"/>
      <c r="P154" s="25"/>
      <c r="Q154" s="55"/>
      <c r="R154" s="188"/>
      <c r="S154" s="189"/>
    </row>
    <row r="155" spans="1:19" s="48" customFormat="1" ht="3.75" customHeight="1">
      <c r="A155" s="248"/>
      <c r="B155" s="117"/>
      <c r="C155" s="191"/>
      <c r="D155" s="180"/>
      <c r="E155" s="117"/>
      <c r="F155" s="117"/>
      <c r="G155" s="117"/>
      <c r="H155" s="117"/>
      <c r="I155" s="213"/>
      <c r="K155" s="26"/>
      <c r="L155" s="26"/>
      <c r="M155" s="62"/>
      <c r="N155" s="62"/>
      <c r="O155" s="62"/>
      <c r="P155" s="26"/>
      <c r="Q155" s="55"/>
      <c r="R155" s="55"/>
      <c r="S155" s="55"/>
    </row>
    <row r="156" spans="1:19" s="48" customFormat="1" ht="18" customHeight="1">
      <c r="A156" s="250"/>
      <c r="B156" s="117"/>
      <c r="C156" s="192"/>
      <c r="D156" s="180"/>
      <c r="E156" s="117"/>
      <c r="F156" s="144"/>
      <c r="G156" s="133"/>
      <c r="H156" s="249" t="s">
        <v>122</v>
      </c>
      <c r="I156" s="144">
        <v>942150376</v>
      </c>
      <c r="K156" s="25"/>
      <c r="L156" s="26"/>
      <c r="M156" s="188"/>
      <c r="N156" s="189"/>
      <c r="O156" s="62"/>
      <c r="P156" s="25"/>
      <c r="Q156" s="55"/>
      <c r="R156" s="188"/>
      <c r="S156" s="189"/>
    </row>
    <row r="157" spans="1:19" s="48" customFormat="1" ht="3.75" customHeight="1">
      <c r="A157" s="117"/>
      <c r="B157" s="117"/>
      <c r="C157" s="122"/>
      <c r="D157" s="251"/>
      <c r="E157" s="133"/>
      <c r="F157" s="133"/>
      <c r="G157" s="133"/>
      <c r="H157" s="116"/>
      <c r="I157" s="133"/>
      <c r="N157" s="49"/>
      <c r="O157" s="49"/>
      <c r="S157" s="49"/>
    </row>
    <row r="158" spans="1:19" s="48" customFormat="1" ht="18" customHeight="1">
      <c r="A158" s="134"/>
      <c r="B158" s="117"/>
      <c r="C158" s="124" t="s">
        <v>551</v>
      </c>
      <c r="D158" s="120">
        <v>912110228</v>
      </c>
      <c r="E158" s="122"/>
      <c r="F158" s="123"/>
      <c r="G158" s="122"/>
      <c r="H158" s="121" t="s">
        <v>121</v>
      </c>
      <c r="I158" s="120">
        <v>942150061</v>
      </c>
      <c r="K158" s="187" t="s">
        <v>125</v>
      </c>
      <c r="L158" s="187"/>
      <c r="M158" s="187"/>
      <c r="N158" s="187"/>
      <c r="O158" s="187"/>
      <c r="P158" s="187"/>
      <c r="Q158" s="187"/>
      <c r="R158" s="187"/>
      <c r="S158" s="187"/>
    </row>
    <row r="159" spans="4:19" s="48" customFormat="1" ht="3.75" customHeight="1">
      <c r="D159" s="55"/>
      <c r="I159" s="55"/>
      <c r="N159" s="49"/>
      <c r="O159" s="49"/>
      <c r="S159" s="49"/>
    </row>
    <row r="160" spans="4:19" s="48" customFormat="1" ht="15" customHeight="1">
      <c r="D160" s="47"/>
      <c r="E160" s="49"/>
      <c r="I160" s="49"/>
      <c r="N160" s="49"/>
      <c r="O160" s="49"/>
      <c r="S160" s="49"/>
    </row>
    <row r="161" spans="4:19" s="48" customFormat="1" ht="15" customHeight="1">
      <c r="D161" s="55"/>
      <c r="I161" s="55"/>
      <c r="N161" s="49"/>
      <c r="O161" s="49"/>
      <c r="S161" s="49"/>
    </row>
    <row r="162" spans="4:19" s="48" customFormat="1" ht="15" customHeight="1">
      <c r="D162" s="55"/>
      <c r="I162" s="55"/>
      <c r="N162" s="49"/>
      <c r="O162" s="49"/>
      <c r="S162" s="49"/>
    </row>
    <row r="163" spans="4:19" s="48" customFormat="1" ht="15" customHeight="1">
      <c r="D163" s="55"/>
      <c r="I163" s="55"/>
      <c r="N163" s="49"/>
      <c r="O163" s="49"/>
      <c r="S163" s="49"/>
    </row>
    <row r="164" spans="4:19" s="48" customFormat="1" ht="15" customHeight="1">
      <c r="D164" s="55"/>
      <c r="I164" s="55"/>
      <c r="N164" s="49"/>
      <c r="O164" s="49"/>
      <c r="S164" s="49"/>
    </row>
    <row r="165" spans="4:19" s="48" customFormat="1" ht="15" customHeight="1">
      <c r="D165" s="55"/>
      <c r="I165" s="55"/>
      <c r="N165" s="49"/>
      <c r="O165" s="49"/>
      <c r="S165" s="49"/>
    </row>
    <row r="166" spans="3:19" s="48" customFormat="1" ht="15" customHeight="1">
      <c r="C166" s="19"/>
      <c r="D166" s="49"/>
      <c r="E166" s="49"/>
      <c r="F166" s="49"/>
      <c r="G166" s="49"/>
      <c r="H166" s="19"/>
      <c r="I166" s="49"/>
      <c r="N166" s="49"/>
      <c r="O166" s="49"/>
      <c r="S166" s="49"/>
    </row>
    <row r="167" spans="4:19" s="48" customFormat="1" ht="15" customHeight="1">
      <c r="D167" s="47"/>
      <c r="E167" s="49"/>
      <c r="F167" s="49"/>
      <c r="G167" s="49"/>
      <c r="H167" s="19"/>
      <c r="I167" s="49"/>
      <c r="N167" s="49"/>
      <c r="O167" s="49"/>
      <c r="S167" s="49"/>
    </row>
    <row r="168" spans="3:19" s="48" customFormat="1" ht="15" customHeight="1">
      <c r="C168" s="19"/>
      <c r="D168" s="49"/>
      <c r="E168" s="49"/>
      <c r="F168" s="49"/>
      <c r="G168" s="49"/>
      <c r="H168" s="19"/>
      <c r="I168" s="49"/>
      <c r="N168" s="49"/>
      <c r="O168" s="49"/>
      <c r="S168" s="49"/>
    </row>
    <row r="169" spans="4:19" s="48" customFormat="1" ht="15" customHeight="1">
      <c r="D169" s="55"/>
      <c r="E169" s="49"/>
      <c r="F169" s="49"/>
      <c r="G169" s="49"/>
      <c r="H169" s="19"/>
      <c r="I169" s="49"/>
      <c r="N169" s="49"/>
      <c r="O169" s="49"/>
      <c r="S169" s="49"/>
    </row>
    <row r="170" spans="4:19" s="48" customFormat="1" ht="15" customHeight="1">
      <c r="D170" s="47"/>
      <c r="E170" s="49"/>
      <c r="I170" s="49"/>
      <c r="N170" s="49"/>
      <c r="O170" s="49"/>
      <c r="S170" s="49"/>
    </row>
    <row r="171" spans="4:19" s="48" customFormat="1" ht="15" customHeight="1">
      <c r="D171" s="47"/>
      <c r="E171" s="49"/>
      <c r="I171" s="49"/>
      <c r="N171" s="49"/>
      <c r="O171" s="49"/>
      <c r="S171" s="49"/>
    </row>
    <row r="172" spans="4:19" s="48" customFormat="1" ht="15" customHeight="1">
      <c r="D172" s="47"/>
      <c r="E172" s="49"/>
      <c r="I172" s="49"/>
      <c r="N172" s="49"/>
      <c r="O172" s="49"/>
      <c r="S172" s="49"/>
    </row>
    <row r="173" spans="4:19" s="48" customFormat="1" ht="15" customHeight="1">
      <c r="D173" s="47"/>
      <c r="E173" s="49"/>
      <c r="I173" s="49"/>
      <c r="N173" s="49"/>
      <c r="O173" s="49"/>
      <c r="S173" s="49"/>
    </row>
    <row r="174" spans="4:19" s="48" customFormat="1" ht="15" customHeight="1">
      <c r="D174" s="47"/>
      <c r="E174" s="49"/>
      <c r="I174" s="49"/>
      <c r="N174" s="49"/>
      <c r="O174" s="49"/>
      <c r="S174" s="49"/>
    </row>
    <row r="175" spans="4:19" s="48" customFormat="1" ht="15" customHeight="1">
      <c r="D175" s="47"/>
      <c r="E175" s="49"/>
      <c r="I175" s="49"/>
      <c r="N175" s="49"/>
      <c r="O175" s="49"/>
      <c r="S175" s="49"/>
    </row>
    <row r="176" spans="4:19" s="48" customFormat="1" ht="15" customHeight="1">
      <c r="D176" s="47"/>
      <c r="E176" s="49"/>
      <c r="I176" s="49"/>
      <c r="N176" s="49"/>
      <c r="O176" s="49"/>
      <c r="S176" s="49"/>
    </row>
    <row r="177" spans="4:19" s="48" customFormat="1" ht="15" customHeight="1">
      <c r="D177" s="47"/>
      <c r="E177" s="49"/>
      <c r="I177" s="49"/>
      <c r="N177" s="49"/>
      <c r="O177" s="49"/>
      <c r="S177" s="49"/>
    </row>
    <row r="178" spans="4:19" s="48" customFormat="1" ht="15" customHeight="1">
      <c r="D178" s="47"/>
      <c r="E178" s="49"/>
      <c r="I178" s="49"/>
      <c r="N178" s="49"/>
      <c r="O178" s="49"/>
      <c r="S178" s="49"/>
    </row>
    <row r="179" spans="4:19" s="48" customFormat="1" ht="15" customHeight="1">
      <c r="D179" s="47"/>
      <c r="E179" s="49"/>
      <c r="I179" s="49"/>
      <c r="N179" s="49"/>
      <c r="O179" s="49"/>
      <c r="S179" s="49"/>
    </row>
    <row r="180" spans="4:19" s="48" customFormat="1" ht="15" customHeight="1">
      <c r="D180" s="47"/>
      <c r="E180" s="49"/>
      <c r="I180" s="49"/>
      <c r="N180" s="49"/>
      <c r="O180" s="49"/>
      <c r="S180" s="49"/>
    </row>
    <row r="181" spans="4:19" s="48" customFormat="1" ht="15" customHeight="1">
      <c r="D181" s="47"/>
      <c r="E181" s="49"/>
      <c r="I181" s="49"/>
      <c r="N181" s="49"/>
      <c r="O181" s="49"/>
      <c r="S181" s="49"/>
    </row>
    <row r="182" spans="4:19" s="48" customFormat="1" ht="15" customHeight="1">
      <c r="D182" s="47"/>
      <c r="E182" s="49"/>
      <c r="I182" s="49"/>
      <c r="N182" s="49"/>
      <c r="O182" s="49"/>
      <c r="S182" s="49"/>
    </row>
    <row r="183" spans="4:19" s="48" customFormat="1" ht="15" customHeight="1">
      <c r="D183" s="47"/>
      <c r="E183" s="49"/>
      <c r="I183" s="49"/>
      <c r="N183" s="49"/>
      <c r="O183" s="49"/>
      <c r="S183" s="49"/>
    </row>
    <row r="184" spans="4:19" s="21" customFormat="1" ht="15" customHeight="1">
      <c r="D184" s="38"/>
      <c r="E184" s="8"/>
      <c r="I184" s="8"/>
      <c r="N184" s="8"/>
      <c r="O184" s="8"/>
      <c r="S184" s="8"/>
    </row>
    <row r="185" spans="4:19" s="21" customFormat="1" ht="15" customHeight="1">
      <c r="D185" s="38"/>
      <c r="E185" s="8"/>
      <c r="I185" s="8"/>
      <c r="N185" s="8"/>
      <c r="O185" s="8"/>
      <c r="S185" s="8"/>
    </row>
    <row r="186" spans="4:19" s="21" customFormat="1" ht="15" customHeight="1">
      <c r="D186" s="38"/>
      <c r="E186" s="8"/>
      <c r="I186" s="8"/>
      <c r="N186" s="8"/>
      <c r="O186" s="8"/>
      <c r="S186" s="8"/>
    </row>
    <row r="187" spans="4:19" s="21" customFormat="1" ht="15" customHeight="1">
      <c r="D187" s="38"/>
      <c r="E187" s="8"/>
      <c r="I187" s="8"/>
      <c r="N187" s="8"/>
      <c r="O187" s="8"/>
      <c r="S187" s="8"/>
    </row>
    <row r="188" spans="4:19" s="21" customFormat="1" ht="15" customHeight="1">
      <c r="D188" s="38"/>
      <c r="E188" s="8"/>
      <c r="I188" s="8"/>
      <c r="N188" s="8"/>
      <c r="O188" s="8"/>
      <c r="S188" s="8"/>
    </row>
    <row r="189" spans="4:19" s="21" customFormat="1" ht="15" customHeight="1">
      <c r="D189" s="38"/>
      <c r="E189" s="8"/>
      <c r="I189" s="8"/>
      <c r="N189" s="8"/>
      <c r="O189" s="8"/>
      <c r="S189" s="8"/>
    </row>
    <row r="190" spans="4:19" s="21" customFormat="1" ht="15" customHeight="1">
      <c r="D190" s="38"/>
      <c r="E190" s="8"/>
      <c r="I190" s="8"/>
      <c r="N190" s="8"/>
      <c r="O190" s="8"/>
      <c r="S190" s="8"/>
    </row>
    <row r="191" spans="4:19" s="21" customFormat="1" ht="15" customHeight="1">
      <c r="D191" s="38"/>
      <c r="E191" s="8"/>
      <c r="I191" s="8"/>
      <c r="N191" s="8"/>
      <c r="O191" s="8"/>
      <c r="S191" s="8"/>
    </row>
    <row r="192" spans="4:19" s="21" customFormat="1" ht="15" customHeight="1">
      <c r="D192" s="38"/>
      <c r="E192" s="8"/>
      <c r="I192" s="8"/>
      <c r="N192" s="8"/>
      <c r="O192" s="8"/>
      <c r="S192" s="8"/>
    </row>
    <row r="193" spans="4:19" s="21" customFormat="1" ht="15" customHeight="1">
      <c r="D193" s="38"/>
      <c r="E193" s="8"/>
      <c r="I193" s="8"/>
      <c r="N193" s="8"/>
      <c r="O193" s="8"/>
      <c r="S193" s="8"/>
    </row>
    <row r="194" spans="4:19" s="21" customFormat="1" ht="15" customHeight="1">
      <c r="D194" s="38"/>
      <c r="E194" s="8"/>
      <c r="I194" s="8"/>
      <c r="N194" s="8"/>
      <c r="O194" s="8"/>
      <c r="S194" s="8"/>
    </row>
    <row r="195" spans="4:19" s="21" customFormat="1" ht="15" customHeight="1">
      <c r="D195" s="38"/>
      <c r="E195" s="8"/>
      <c r="I195" s="8"/>
      <c r="N195" s="8"/>
      <c r="O195" s="8"/>
      <c r="S195" s="8"/>
    </row>
    <row r="196" spans="4:19" s="21" customFormat="1" ht="15" customHeight="1">
      <c r="D196" s="38"/>
      <c r="E196" s="8"/>
      <c r="I196" s="8"/>
      <c r="N196" s="8"/>
      <c r="O196" s="8"/>
      <c r="S196" s="8"/>
    </row>
    <row r="197" spans="4:19" s="21" customFormat="1" ht="15" customHeight="1">
      <c r="D197" s="38"/>
      <c r="E197" s="8"/>
      <c r="I197" s="8"/>
      <c r="N197" s="8"/>
      <c r="O197" s="8"/>
      <c r="S197" s="8"/>
    </row>
    <row r="198" spans="4:19" s="21" customFormat="1" ht="15" customHeight="1">
      <c r="D198" s="38"/>
      <c r="E198" s="8"/>
      <c r="I198" s="8"/>
      <c r="N198" s="8"/>
      <c r="O198" s="8"/>
      <c r="S198" s="8"/>
    </row>
    <row r="199" spans="4:19" s="21" customFormat="1" ht="15" customHeight="1">
      <c r="D199" s="38"/>
      <c r="E199" s="8"/>
      <c r="I199" s="8"/>
      <c r="N199" s="8"/>
      <c r="O199" s="8"/>
      <c r="S199" s="8"/>
    </row>
    <row r="200" spans="4:19" s="21" customFormat="1" ht="15" customHeight="1">
      <c r="D200" s="38"/>
      <c r="E200" s="8"/>
      <c r="I200" s="8"/>
      <c r="N200" s="8"/>
      <c r="O200" s="8"/>
      <c r="S200" s="8"/>
    </row>
    <row r="201" spans="4:19" s="21" customFormat="1" ht="15" customHeight="1">
      <c r="D201" s="38"/>
      <c r="E201" s="8"/>
      <c r="I201" s="8"/>
      <c r="N201" s="8"/>
      <c r="O201" s="8"/>
      <c r="S201" s="8"/>
    </row>
    <row r="202" spans="4:19" s="21" customFormat="1" ht="15" customHeight="1">
      <c r="D202" s="38"/>
      <c r="E202" s="8"/>
      <c r="I202" s="8"/>
      <c r="N202" s="8"/>
      <c r="O202" s="8"/>
      <c r="S202" s="8"/>
    </row>
    <row r="203" spans="4:19" s="21" customFormat="1" ht="15" customHeight="1">
      <c r="D203" s="38"/>
      <c r="E203" s="8"/>
      <c r="I203" s="8"/>
      <c r="N203" s="8"/>
      <c r="O203" s="8"/>
      <c r="S203" s="8"/>
    </row>
    <row r="204" spans="4:19" s="21" customFormat="1" ht="15" customHeight="1">
      <c r="D204" s="38"/>
      <c r="E204" s="8"/>
      <c r="I204" s="8"/>
      <c r="N204" s="8"/>
      <c r="O204" s="8"/>
      <c r="S204" s="8"/>
    </row>
    <row r="205" spans="4:19" s="21" customFormat="1" ht="15" customHeight="1">
      <c r="D205" s="38"/>
      <c r="E205" s="8"/>
      <c r="I205" s="8"/>
      <c r="N205" s="8"/>
      <c r="O205" s="8"/>
      <c r="S205" s="8"/>
    </row>
    <row r="206" spans="4:19" s="21" customFormat="1" ht="15" customHeight="1">
      <c r="D206" s="38"/>
      <c r="E206" s="8"/>
      <c r="I206" s="8"/>
      <c r="N206" s="8"/>
      <c r="O206" s="8"/>
      <c r="S206" s="8"/>
    </row>
    <row r="207" spans="4:19" s="21" customFormat="1" ht="15" customHeight="1">
      <c r="D207" s="38"/>
      <c r="E207" s="8"/>
      <c r="I207" s="8"/>
      <c r="N207" s="8"/>
      <c r="O207" s="8"/>
      <c r="S207" s="8"/>
    </row>
    <row r="208" spans="4:19" s="21" customFormat="1" ht="15" customHeight="1">
      <c r="D208" s="38"/>
      <c r="E208" s="8"/>
      <c r="I208" s="8"/>
      <c r="N208" s="8"/>
      <c r="O208" s="8"/>
      <c r="S208" s="8"/>
    </row>
    <row r="209" spans="4:19" s="21" customFormat="1" ht="15" customHeight="1">
      <c r="D209" s="38"/>
      <c r="E209" s="8"/>
      <c r="I209" s="8"/>
      <c r="N209" s="8"/>
      <c r="O209" s="8"/>
      <c r="S209" s="8"/>
    </row>
    <row r="210" spans="4:19" s="21" customFormat="1" ht="15" customHeight="1">
      <c r="D210" s="38"/>
      <c r="E210" s="8"/>
      <c r="I210" s="8"/>
      <c r="N210" s="8"/>
      <c r="O210" s="8"/>
      <c r="S210" s="8"/>
    </row>
    <row r="211" spans="4:19" s="21" customFormat="1" ht="15" customHeight="1">
      <c r="D211" s="38"/>
      <c r="E211" s="8"/>
      <c r="I211" s="8"/>
      <c r="N211" s="8"/>
      <c r="O211" s="8"/>
      <c r="S211" s="8"/>
    </row>
    <row r="212" spans="4:19" s="21" customFormat="1" ht="15" customHeight="1">
      <c r="D212" s="38"/>
      <c r="E212" s="8"/>
      <c r="I212" s="8"/>
      <c r="N212" s="8"/>
      <c r="O212" s="8"/>
      <c r="S212" s="8"/>
    </row>
    <row r="213" spans="4:19" s="21" customFormat="1" ht="15" customHeight="1">
      <c r="D213" s="38"/>
      <c r="E213" s="8"/>
      <c r="I213" s="8"/>
      <c r="N213" s="8"/>
      <c r="O213" s="8"/>
      <c r="S213" s="8"/>
    </row>
    <row r="214" spans="4:19" s="21" customFormat="1" ht="15" customHeight="1">
      <c r="D214" s="38"/>
      <c r="E214" s="8"/>
      <c r="I214" s="8"/>
      <c r="N214" s="8"/>
      <c r="O214" s="8"/>
      <c r="S214" s="8"/>
    </row>
    <row r="215" spans="4:19" s="21" customFormat="1" ht="15" customHeight="1">
      <c r="D215" s="38"/>
      <c r="E215" s="8"/>
      <c r="I215" s="8"/>
      <c r="N215" s="8"/>
      <c r="O215" s="8"/>
      <c r="S215" s="8"/>
    </row>
    <row r="216" spans="4:19" s="21" customFormat="1" ht="15" customHeight="1">
      <c r="D216" s="38"/>
      <c r="E216" s="8"/>
      <c r="I216" s="8"/>
      <c r="N216" s="8"/>
      <c r="O216" s="8"/>
      <c r="S216" s="8"/>
    </row>
    <row r="217" spans="4:19" s="21" customFormat="1" ht="15" customHeight="1">
      <c r="D217" s="38"/>
      <c r="E217" s="8"/>
      <c r="I217" s="8"/>
      <c r="N217" s="8"/>
      <c r="O217" s="8"/>
      <c r="S217" s="8"/>
    </row>
    <row r="218" spans="4:19" s="21" customFormat="1" ht="15" customHeight="1">
      <c r="D218" s="38"/>
      <c r="E218" s="8"/>
      <c r="I218" s="8"/>
      <c r="N218" s="8"/>
      <c r="O218" s="8"/>
      <c r="S218" s="8"/>
    </row>
    <row r="219" spans="4:19" s="21" customFormat="1" ht="15" customHeight="1">
      <c r="D219" s="38"/>
      <c r="E219" s="8"/>
      <c r="I219" s="8"/>
      <c r="N219" s="8"/>
      <c r="O219" s="8"/>
      <c r="S219" s="8"/>
    </row>
    <row r="220" spans="4:19" s="21" customFormat="1" ht="15" customHeight="1">
      <c r="D220" s="38"/>
      <c r="E220" s="8"/>
      <c r="I220" s="8"/>
      <c r="N220" s="8"/>
      <c r="O220" s="8"/>
      <c r="S220" s="8"/>
    </row>
    <row r="221" spans="4:19" s="21" customFormat="1" ht="15" customHeight="1">
      <c r="D221" s="38"/>
      <c r="E221" s="8"/>
      <c r="I221" s="8"/>
      <c r="N221" s="8"/>
      <c r="O221" s="8"/>
      <c r="S221" s="8"/>
    </row>
    <row r="222" spans="4:19" s="21" customFormat="1" ht="15" customHeight="1">
      <c r="D222" s="38"/>
      <c r="E222" s="8"/>
      <c r="I222" s="8"/>
      <c r="N222" s="8"/>
      <c r="O222" s="8"/>
      <c r="S222" s="8"/>
    </row>
    <row r="223" spans="4:19" s="21" customFormat="1" ht="15" customHeight="1">
      <c r="D223" s="38"/>
      <c r="E223" s="8"/>
      <c r="I223" s="8"/>
      <c r="N223" s="8"/>
      <c r="O223" s="8"/>
      <c r="S223" s="8"/>
    </row>
    <row r="224" spans="4:19" s="21" customFormat="1" ht="15" customHeight="1">
      <c r="D224" s="38"/>
      <c r="E224" s="8"/>
      <c r="I224" s="8"/>
      <c r="N224" s="8"/>
      <c r="O224" s="8"/>
      <c r="S224" s="8"/>
    </row>
    <row r="225" spans="4:19" s="21" customFormat="1" ht="15" customHeight="1">
      <c r="D225" s="38"/>
      <c r="E225" s="8"/>
      <c r="I225" s="8"/>
      <c r="N225" s="8"/>
      <c r="O225" s="8"/>
      <c r="S225" s="8"/>
    </row>
    <row r="226" spans="4:19" s="21" customFormat="1" ht="15" customHeight="1">
      <c r="D226" s="38"/>
      <c r="E226" s="8"/>
      <c r="I226" s="8"/>
      <c r="N226" s="8"/>
      <c r="O226" s="8"/>
      <c r="S226" s="8"/>
    </row>
    <row r="227" spans="4:19" s="21" customFormat="1" ht="15" customHeight="1">
      <c r="D227" s="38"/>
      <c r="E227" s="8"/>
      <c r="I227" s="8"/>
      <c r="N227" s="8"/>
      <c r="O227" s="8"/>
      <c r="S227" s="8"/>
    </row>
    <row r="228" spans="4:19" s="21" customFormat="1" ht="15" customHeight="1">
      <c r="D228" s="38"/>
      <c r="E228" s="8"/>
      <c r="I228" s="8"/>
      <c r="N228" s="8"/>
      <c r="O228" s="8"/>
      <c r="S228" s="8"/>
    </row>
    <row r="229" spans="4:19" s="21" customFormat="1" ht="15" customHeight="1">
      <c r="D229" s="38"/>
      <c r="E229" s="8"/>
      <c r="I229" s="8"/>
      <c r="N229" s="8"/>
      <c r="O229" s="8"/>
      <c r="S229" s="8"/>
    </row>
    <row r="230" spans="4:19" s="21" customFormat="1" ht="15" customHeight="1">
      <c r="D230" s="38"/>
      <c r="E230" s="8"/>
      <c r="I230" s="8"/>
      <c r="N230" s="8"/>
      <c r="O230" s="8"/>
      <c r="S230" s="8"/>
    </row>
    <row r="231" spans="4:19" s="21" customFormat="1" ht="15" customHeight="1">
      <c r="D231" s="38"/>
      <c r="E231" s="8"/>
      <c r="I231" s="8"/>
      <c r="N231" s="8"/>
      <c r="O231" s="8"/>
      <c r="S231" s="8"/>
    </row>
    <row r="232" spans="4:19" s="21" customFormat="1" ht="15" customHeight="1">
      <c r="D232" s="38"/>
      <c r="E232" s="8"/>
      <c r="I232" s="8"/>
      <c r="N232" s="8"/>
      <c r="O232" s="8"/>
      <c r="S232" s="8"/>
    </row>
  </sheetData>
  <sheetProtection/>
  <mergeCells count="124">
    <mergeCell ref="M78:M82"/>
    <mergeCell ref="N78:N82"/>
    <mergeCell ref="M88:S88"/>
    <mergeCell ref="M90:R90"/>
    <mergeCell ref="M98:R98"/>
    <mergeCell ref="M100:R100"/>
    <mergeCell ref="A152:A156"/>
    <mergeCell ref="C152:C156"/>
    <mergeCell ref="D152:D156"/>
    <mergeCell ref="M134:S134"/>
    <mergeCell ref="M146:R146"/>
    <mergeCell ref="C48:H48"/>
    <mergeCell ref="M75:N75"/>
    <mergeCell ref="R75:S75"/>
    <mergeCell ref="A76:I76"/>
    <mergeCell ref="K108:K110"/>
    <mergeCell ref="K158:S158"/>
    <mergeCell ref="M156:N156"/>
    <mergeCell ref="M150:N150"/>
    <mergeCell ref="R150:S150"/>
    <mergeCell ref="R152:S152"/>
    <mergeCell ref="R156:S156"/>
    <mergeCell ref="M154:N154"/>
    <mergeCell ref="R154:S154"/>
    <mergeCell ref="M152:N152"/>
    <mergeCell ref="C150:H150"/>
    <mergeCell ref="M138:R138"/>
    <mergeCell ref="M104:S104"/>
    <mergeCell ref="M136:R136"/>
    <mergeCell ref="M126:S126"/>
    <mergeCell ref="M68:S68"/>
    <mergeCell ref="C128:H128"/>
    <mergeCell ref="M96:R96"/>
    <mergeCell ref="C94:H94"/>
    <mergeCell ref="K78:K82"/>
    <mergeCell ref="C74:H74"/>
    <mergeCell ref="C66:H66"/>
    <mergeCell ref="M66:R66"/>
    <mergeCell ref="M8:R8"/>
    <mergeCell ref="M58:R58"/>
    <mergeCell ref="M62:R62"/>
    <mergeCell ref="M28:R28"/>
    <mergeCell ref="C56:H56"/>
    <mergeCell ref="M60:R60"/>
    <mergeCell ref="M70:R70"/>
    <mergeCell ref="A1:S1"/>
    <mergeCell ref="C72:H72"/>
    <mergeCell ref="C84:H84"/>
    <mergeCell ref="K4:K5"/>
    <mergeCell ref="M50:S50"/>
    <mergeCell ref="M20:R20"/>
    <mergeCell ref="M11:R11"/>
    <mergeCell ref="M16:R16"/>
    <mergeCell ref="C42:H42"/>
    <mergeCell ref="M148:S148"/>
    <mergeCell ref="M108:M110"/>
    <mergeCell ref="N108:N110"/>
    <mergeCell ref="M112:S112"/>
    <mergeCell ref="M18:R18"/>
    <mergeCell ref="M42:R42"/>
    <mergeCell ref="M64:R64"/>
    <mergeCell ref="M32:R32"/>
    <mergeCell ref="M130:R130"/>
    <mergeCell ref="M132:R132"/>
    <mergeCell ref="M54:R54"/>
    <mergeCell ref="A2:S2"/>
    <mergeCell ref="C26:I26"/>
    <mergeCell ref="M24:S24"/>
    <mergeCell ref="M4:S4"/>
    <mergeCell ref="M12:R12"/>
    <mergeCell ref="M7:R7"/>
    <mergeCell ref="M9:R9"/>
    <mergeCell ref="M13:R13"/>
    <mergeCell ref="C16:H16"/>
    <mergeCell ref="A3:P3"/>
    <mergeCell ref="M52:R52"/>
    <mergeCell ref="M74:R74"/>
    <mergeCell ref="M72:R72"/>
    <mergeCell ref="M40:R40"/>
    <mergeCell ref="M6:R6"/>
    <mergeCell ref="M30:R30"/>
    <mergeCell ref="M34:S34"/>
    <mergeCell ref="A4:A5"/>
    <mergeCell ref="C18:H18"/>
    <mergeCell ref="C58:H58"/>
    <mergeCell ref="C62:H62"/>
    <mergeCell ref="C64:H64"/>
    <mergeCell ref="M22:R22"/>
    <mergeCell ref="M26:R26"/>
    <mergeCell ref="M46:R46"/>
    <mergeCell ref="M48:R48"/>
    <mergeCell ref="C40:H40"/>
    <mergeCell ref="C38:H38"/>
    <mergeCell ref="C50:H50"/>
    <mergeCell ref="C118:H118"/>
    <mergeCell ref="C82:H82"/>
    <mergeCell ref="C98:H98"/>
    <mergeCell ref="C146:H146"/>
    <mergeCell ref="C28:H28"/>
    <mergeCell ref="C130:H130"/>
    <mergeCell ref="C110:I110"/>
    <mergeCell ref="C52:I52"/>
    <mergeCell ref="C46:H46"/>
    <mergeCell ref="C140:H140"/>
    <mergeCell ref="C32:H32"/>
    <mergeCell ref="C10:H10"/>
    <mergeCell ref="C142:H142"/>
    <mergeCell ref="C4:I4"/>
    <mergeCell ref="C60:H60"/>
    <mergeCell ref="C34:H34"/>
    <mergeCell ref="C36:H36"/>
    <mergeCell ref="C44:H44"/>
    <mergeCell ref="C80:H80"/>
    <mergeCell ref="C138:I138"/>
    <mergeCell ref="M140:R140"/>
    <mergeCell ref="M144:R144"/>
    <mergeCell ref="C100:H100"/>
    <mergeCell ref="C102:H102"/>
    <mergeCell ref="C116:H116"/>
    <mergeCell ref="C8:H8"/>
    <mergeCell ref="C12:H12"/>
    <mergeCell ref="C96:H96"/>
    <mergeCell ref="C78:I78"/>
    <mergeCell ref="C54:H54"/>
  </mergeCells>
  <printOptions horizontalCentered="1" verticalCentered="1"/>
  <pageMargins left="0" right="0" top="0" bottom="0" header="0.2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4"/>
  <sheetViews>
    <sheetView zoomScalePageLayoutView="0" workbookViewId="0" topLeftCell="A126">
      <selection activeCell="B142" sqref="B142"/>
    </sheetView>
  </sheetViews>
  <sheetFormatPr defaultColWidth="9.00390625" defaultRowHeight="13.5"/>
  <cols>
    <col min="1" max="1" width="27.75390625" style="89" customWidth="1"/>
    <col min="2" max="2" width="16.50390625" style="89" customWidth="1"/>
    <col min="3" max="3" width="8.50390625" style="85" customWidth="1"/>
    <col min="4" max="5" width="9.00390625" style="95" customWidth="1"/>
    <col min="6" max="6" width="12.75390625" style="0" customWidth="1"/>
  </cols>
  <sheetData>
    <row r="1" spans="1:5" s="87" customFormat="1" ht="13.5">
      <c r="A1" s="88" t="s">
        <v>158</v>
      </c>
      <c r="B1" s="88" t="s">
        <v>514</v>
      </c>
      <c r="C1" s="93" t="s">
        <v>159</v>
      </c>
      <c r="D1" s="93" t="s">
        <v>511</v>
      </c>
      <c r="E1" s="93" t="s">
        <v>513</v>
      </c>
    </row>
    <row r="2" spans="1:5" s="99" customFormat="1" ht="13.5">
      <c r="A2" s="96" t="s">
        <v>160</v>
      </c>
      <c r="B2" s="96">
        <v>912302429</v>
      </c>
      <c r="C2" s="97">
        <f>373-286+1</f>
        <v>88</v>
      </c>
      <c r="D2" s="98" t="s">
        <v>512</v>
      </c>
      <c r="E2" s="98"/>
    </row>
    <row r="3" spans="1:5" s="103" customFormat="1" ht="13.5">
      <c r="A3" s="100" t="s">
        <v>161</v>
      </c>
      <c r="B3" s="100">
        <v>915210173</v>
      </c>
      <c r="C3" s="101">
        <f>1529-1460+1</f>
        <v>70</v>
      </c>
      <c r="D3" s="102" t="s">
        <v>512</v>
      </c>
      <c r="E3" s="102"/>
    </row>
    <row r="4" spans="1:5" s="103" customFormat="1" ht="13.5">
      <c r="A4" s="100" t="s">
        <v>162</v>
      </c>
      <c r="B4" s="100">
        <v>911600096</v>
      </c>
      <c r="C4" s="101">
        <f>574-536+1</f>
        <v>39</v>
      </c>
      <c r="D4" s="102"/>
      <c r="E4" s="102" t="s">
        <v>512</v>
      </c>
    </row>
    <row r="5" spans="1:5" s="103" customFormat="1" ht="13.5">
      <c r="A5" s="100" t="s">
        <v>442</v>
      </c>
      <c r="B5" s="100">
        <v>942350182</v>
      </c>
      <c r="C5" s="101">
        <f>894-859+1</f>
        <v>36</v>
      </c>
      <c r="D5" s="102"/>
      <c r="E5" s="102" t="s">
        <v>512</v>
      </c>
    </row>
    <row r="6" spans="1:5" s="103" customFormat="1" ht="13.5">
      <c r="A6" s="100" t="s">
        <v>163</v>
      </c>
      <c r="B6" s="100">
        <v>912301769</v>
      </c>
      <c r="C6" s="101">
        <f>516-482+1</f>
        <v>35</v>
      </c>
      <c r="D6" s="102" t="s">
        <v>512</v>
      </c>
      <c r="E6" s="102"/>
    </row>
    <row r="7" spans="1:4" ht="13.5">
      <c r="A7" s="89" t="s">
        <v>164</v>
      </c>
      <c r="B7" s="89">
        <v>912302445</v>
      </c>
      <c r="C7" s="94">
        <f>685-652+1</f>
        <v>34</v>
      </c>
      <c r="D7" s="95" t="s">
        <v>512</v>
      </c>
    </row>
    <row r="8" spans="1:5" s="107" customFormat="1" ht="13.5">
      <c r="A8" s="104" t="s">
        <v>165</v>
      </c>
      <c r="B8" s="104">
        <v>912301892</v>
      </c>
      <c r="C8" s="105">
        <f>1412-1379+1</f>
        <v>34</v>
      </c>
      <c r="D8" s="106" t="s">
        <v>512</v>
      </c>
      <c r="E8" s="106"/>
    </row>
    <row r="9" spans="1:5" s="103" customFormat="1" ht="13.5">
      <c r="A9" s="100" t="s">
        <v>441</v>
      </c>
      <c r="B9" s="100">
        <v>942350919</v>
      </c>
      <c r="C9" s="101">
        <f>816-787+1</f>
        <v>30</v>
      </c>
      <c r="D9" s="102" t="s">
        <v>512</v>
      </c>
      <c r="E9" s="102"/>
    </row>
    <row r="10" spans="1:5" s="103" customFormat="1" ht="13.5">
      <c r="A10" s="100" t="s">
        <v>166</v>
      </c>
      <c r="B10" s="100">
        <v>942351156</v>
      </c>
      <c r="C10" s="101">
        <f>1356-1329+1</f>
        <v>28</v>
      </c>
      <c r="D10" s="102" t="s">
        <v>512</v>
      </c>
      <c r="E10" s="102"/>
    </row>
    <row r="11" spans="1:5" s="103" customFormat="1" ht="13.5">
      <c r="A11" s="100" t="s">
        <v>167</v>
      </c>
      <c r="B11" s="100">
        <v>932321599</v>
      </c>
      <c r="C11" s="101">
        <f>271-245+1</f>
        <v>27</v>
      </c>
      <c r="D11" s="102" t="s">
        <v>512</v>
      </c>
      <c r="E11" s="102"/>
    </row>
    <row r="12" spans="1:4" ht="13.5">
      <c r="A12" s="89" t="s">
        <v>168</v>
      </c>
      <c r="B12" s="89">
        <v>932321227</v>
      </c>
      <c r="C12" s="94">
        <f>786-762+1</f>
        <v>25</v>
      </c>
      <c r="D12" s="95" t="s">
        <v>512</v>
      </c>
    </row>
    <row r="13" spans="1:4" ht="13.5">
      <c r="A13" s="89" t="s">
        <v>169</v>
      </c>
      <c r="B13" s="89">
        <v>912301314</v>
      </c>
      <c r="C13" s="94">
        <f>1039-1015+1</f>
        <v>25</v>
      </c>
      <c r="D13" s="95" t="s">
        <v>512</v>
      </c>
    </row>
    <row r="14" spans="1:5" s="107" customFormat="1" ht="13.5">
      <c r="A14" s="104" t="s">
        <v>170</v>
      </c>
      <c r="B14" s="104">
        <v>912302221</v>
      </c>
      <c r="C14" s="105">
        <f>1130-1106+1</f>
        <v>25</v>
      </c>
      <c r="D14" s="106" t="s">
        <v>512</v>
      </c>
      <c r="E14" s="106"/>
    </row>
    <row r="15" spans="1:4" ht="13.5">
      <c r="A15" s="89" t="s">
        <v>171</v>
      </c>
      <c r="B15" s="89">
        <v>942350554</v>
      </c>
      <c r="C15" s="94">
        <f>181-158+1</f>
        <v>24</v>
      </c>
      <c r="D15" s="95" t="s">
        <v>512</v>
      </c>
    </row>
    <row r="16" spans="1:5" ht="13.5">
      <c r="A16" s="89" t="s">
        <v>172</v>
      </c>
      <c r="B16" s="89">
        <v>915210074</v>
      </c>
      <c r="C16" s="94">
        <f>1083-1060+1</f>
        <v>24</v>
      </c>
      <c r="E16" s="95" t="s">
        <v>512</v>
      </c>
    </row>
    <row r="17" spans="1:5" s="107" customFormat="1" ht="13.5">
      <c r="A17" s="104" t="s">
        <v>173</v>
      </c>
      <c r="B17" s="104">
        <v>942350745</v>
      </c>
      <c r="C17" s="105">
        <f>1447-1424+1</f>
        <v>24</v>
      </c>
      <c r="D17" s="106" t="s">
        <v>512</v>
      </c>
      <c r="E17" s="106"/>
    </row>
    <row r="18" spans="1:5" s="103" customFormat="1" ht="13.5">
      <c r="A18" s="100" t="s">
        <v>174</v>
      </c>
      <c r="B18" s="100">
        <v>912302320</v>
      </c>
      <c r="C18" s="101">
        <f>642-620+1</f>
        <v>23</v>
      </c>
      <c r="D18" s="102" t="s">
        <v>512</v>
      </c>
      <c r="E18" s="102"/>
    </row>
    <row r="19" spans="1:5" s="103" customFormat="1" ht="13.5">
      <c r="A19" s="100" t="s">
        <v>175</v>
      </c>
      <c r="B19" s="100">
        <v>932321631</v>
      </c>
      <c r="C19" s="101">
        <f>1175-1155+1</f>
        <v>21</v>
      </c>
      <c r="D19" s="102" t="s">
        <v>512</v>
      </c>
      <c r="E19" s="102"/>
    </row>
    <row r="20" spans="1:4" ht="13.5">
      <c r="A20" s="89" t="s">
        <v>176</v>
      </c>
      <c r="B20" s="89">
        <v>942350851</v>
      </c>
      <c r="C20" s="94">
        <f>21-3+1</f>
        <v>19</v>
      </c>
      <c r="D20" s="95" t="s">
        <v>512</v>
      </c>
    </row>
    <row r="21" spans="1:5" s="107" customFormat="1" ht="13.5">
      <c r="A21" s="104" t="s">
        <v>177</v>
      </c>
      <c r="B21" s="104">
        <v>912302171</v>
      </c>
      <c r="C21" s="105">
        <f>1597-1579+1</f>
        <v>19</v>
      </c>
      <c r="D21" s="106" t="s">
        <v>512</v>
      </c>
      <c r="E21" s="106"/>
    </row>
    <row r="22" spans="1:4" ht="13.5">
      <c r="A22" s="89" t="s">
        <v>178</v>
      </c>
      <c r="B22" s="89">
        <v>912310646</v>
      </c>
      <c r="C22" s="94">
        <f>207-190+1</f>
        <v>18</v>
      </c>
      <c r="D22" s="95" t="s">
        <v>512</v>
      </c>
    </row>
    <row r="23" spans="1:4" ht="13.5">
      <c r="A23" s="89" t="s">
        <v>179</v>
      </c>
      <c r="B23" s="89">
        <v>942350836</v>
      </c>
      <c r="C23" s="94">
        <f>847-830+1</f>
        <v>18</v>
      </c>
      <c r="D23" s="95" t="s">
        <v>512</v>
      </c>
    </row>
    <row r="24" spans="1:4" ht="13.5">
      <c r="A24" s="89" t="s">
        <v>180</v>
      </c>
      <c r="B24" s="89">
        <v>912310612</v>
      </c>
      <c r="C24" s="94">
        <f>1300-1283+1</f>
        <v>18</v>
      </c>
      <c r="D24" s="95" t="s">
        <v>512</v>
      </c>
    </row>
    <row r="25" spans="1:5" s="107" customFormat="1" ht="13.5">
      <c r="A25" s="104" t="s">
        <v>181</v>
      </c>
      <c r="B25" s="104">
        <v>911600112</v>
      </c>
      <c r="C25" s="105">
        <f>1658-1641+1</f>
        <v>18</v>
      </c>
      <c r="D25" s="106"/>
      <c r="E25" s="106" t="s">
        <v>512</v>
      </c>
    </row>
    <row r="26" spans="1:5" s="103" customFormat="1" ht="13.5">
      <c r="A26" s="100" t="s">
        <v>21</v>
      </c>
      <c r="B26" s="100">
        <v>912310356</v>
      </c>
      <c r="C26" s="101">
        <f>1557-1541+1</f>
        <v>17</v>
      </c>
      <c r="D26" s="102"/>
      <c r="E26" s="102" t="s">
        <v>512</v>
      </c>
    </row>
    <row r="27" spans="1:5" s="103" customFormat="1" ht="13.5">
      <c r="A27" s="100" t="s">
        <v>182</v>
      </c>
      <c r="B27" s="100">
        <v>942350786</v>
      </c>
      <c r="C27" s="101">
        <f>129-114+1</f>
        <v>16</v>
      </c>
      <c r="D27" s="102" t="s">
        <v>512</v>
      </c>
      <c r="E27" s="102"/>
    </row>
    <row r="28" spans="1:4" ht="13.5">
      <c r="A28" s="89" t="s">
        <v>183</v>
      </c>
      <c r="B28" s="89">
        <v>932321417</v>
      </c>
      <c r="C28" s="94">
        <f>426-413+1</f>
        <v>14</v>
      </c>
      <c r="D28" s="95" t="s">
        <v>512</v>
      </c>
    </row>
    <row r="29" spans="1:4" ht="13.5">
      <c r="A29" s="89" t="s">
        <v>184</v>
      </c>
      <c r="B29" s="89">
        <v>912302197</v>
      </c>
      <c r="C29" s="94">
        <f>1233-1220+1</f>
        <v>14</v>
      </c>
      <c r="D29" s="95" t="s">
        <v>512</v>
      </c>
    </row>
    <row r="30" spans="1:4" ht="13.5">
      <c r="A30" s="89" t="s">
        <v>185</v>
      </c>
      <c r="B30" s="89">
        <v>912302049</v>
      </c>
      <c r="C30" s="94">
        <f>1578-1565+1</f>
        <v>14</v>
      </c>
      <c r="D30" s="95" t="s">
        <v>512</v>
      </c>
    </row>
    <row r="31" spans="1:5" s="107" customFormat="1" ht="13.5">
      <c r="A31" s="104" t="s">
        <v>35</v>
      </c>
      <c r="B31" s="104">
        <v>912110178</v>
      </c>
      <c r="C31" s="105">
        <f>1630-1617+1</f>
        <v>14</v>
      </c>
      <c r="D31" s="106"/>
      <c r="E31" s="106" t="s">
        <v>512</v>
      </c>
    </row>
    <row r="32" spans="1:5" ht="13.5">
      <c r="A32" s="89" t="s">
        <v>37</v>
      </c>
      <c r="B32" s="89">
        <v>910112820</v>
      </c>
      <c r="C32" s="94">
        <f>61-49+1</f>
        <v>13</v>
      </c>
      <c r="E32" s="95" t="s">
        <v>512</v>
      </c>
    </row>
    <row r="33" spans="1:5" ht="13.5">
      <c r="A33" s="89" t="s">
        <v>22</v>
      </c>
      <c r="B33" s="89">
        <v>942350497</v>
      </c>
      <c r="C33" s="94">
        <f>84-72+1</f>
        <v>13</v>
      </c>
      <c r="E33" s="95" t="s">
        <v>512</v>
      </c>
    </row>
    <row r="34" spans="1:5" s="107" customFormat="1" ht="13.5">
      <c r="A34" s="104" t="s">
        <v>20</v>
      </c>
      <c r="B34" s="104">
        <v>912302411</v>
      </c>
      <c r="C34" s="105">
        <f>1003-991+1</f>
        <v>13</v>
      </c>
      <c r="D34" s="106" t="s">
        <v>512</v>
      </c>
      <c r="E34" s="106"/>
    </row>
    <row r="35" spans="1:5" ht="13.5">
      <c r="A35" s="89" t="s">
        <v>186</v>
      </c>
      <c r="B35" s="89">
        <v>910113943</v>
      </c>
      <c r="C35" s="94">
        <f>95-85+1</f>
        <v>11</v>
      </c>
      <c r="E35" s="95" t="s">
        <v>512</v>
      </c>
    </row>
    <row r="36" spans="1:5" ht="13.5">
      <c r="A36" s="89" t="s">
        <v>187</v>
      </c>
      <c r="B36" s="89">
        <v>910107135</v>
      </c>
      <c r="C36" s="94">
        <f>405-395+1</f>
        <v>11</v>
      </c>
      <c r="E36" s="95" t="s">
        <v>512</v>
      </c>
    </row>
    <row r="37" spans="1:4" ht="13.5">
      <c r="A37" s="89" t="s">
        <v>188</v>
      </c>
      <c r="B37" s="89">
        <v>932321334</v>
      </c>
      <c r="C37" s="94">
        <f>478-468+1</f>
        <v>11</v>
      </c>
      <c r="D37" s="95" t="s">
        <v>512</v>
      </c>
    </row>
    <row r="38" spans="1:5" ht="13.5">
      <c r="A38" s="89" t="s">
        <v>30</v>
      </c>
      <c r="B38" s="89">
        <v>912310059</v>
      </c>
      <c r="C38" s="94">
        <f>1219-1209+1</f>
        <v>11</v>
      </c>
      <c r="E38" s="95" t="s">
        <v>512</v>
      </c>
    </row>
    <row r="39" spans="1:5" s="107" customFormat="1" ht="13.5">
      <c r="A39" s="104" t="s">
        <v>23</v>
      </c>
      <c r="B39" s="104">
        <v>912310513</v>
      </c>
      <c r="C39" s="105">
        <f>1272-1262+1</f>
        <v>11</v>
      </c>
      <c r="D39" s="106"/>
      <c r="E39" s="106" t="s">
        <v>512</v>
      </c>
    </row>
    <row r="40" spans="1:5" ht="13.5">
      <c r="A40" s="89" t="s">
        <v>440</v>
      </c>
      <c r="B40" s="89">
        <v>912302163</v>
      </c>
      <c r="C40" s="94">
        <f>157-148+1</f>
        <v>10</v>
      </c>
      <c r="E40" s="95" t="s">
        <v>512</v>
      </c>
    </row>
    <row r="41" spans="1:4" ht="13.5">
      <c r="A41" s="89" t="s">
        <v>189</v>
      </c>
      <c r="B41" s="89">
        <v>942351131</v>
      </c>
      <c r="C41" s="94">
        <f>446-437+1</f>
        <v>10</v>
      </c>
      <c r="D41" s="95" t="s">
        <v>512</v>
      </c>
    </row>
    <row r="42" spans="1:5" ht="13.5">
      <c r="A42" s="110" t="s">
        <v>190</v>
      </c>
      <c r="B42" s="89">
        <v>910113539</v>
      </c>
      <c r="C42" s="94">
        <f>697-688+1</f>
        <v>10</v>
      </c>
      <c r="E42" s="95" t="s">
        <v>512</v>
      </c>
    </row>
    <row r="43" spans="1:4" ht="13.5">
      <c r="A43" s="89" t="s">
        <v>191</v>
      </c>
      <c r="B43" s="89">
        <v>942350505</v>
      </c>
      <c r="C43" s="94">
        <f>755-746+1</f>
        <v>10</v>
      </c>
      <c r="D43" s="95" t="s">
        <v>512</v>
      </c>
    </row>
    <row r="44" spans="1:5" s="107" customFormat="1" ht="13.5">
      <c r="A44" s="104" t="s">
        <v>192</v>
      </c>
      <c r="B44" s="104">
        <v>912310240</v>
      </c>
      <c r="C44" s="105">
        <f>1150-1141+1</f>
        <v>10</v>
      </c>
      <c r="D44" s="106" t="s">
        <v>512</v>
      </c>
      <c r="E44" s="106"/>
    </row>
    <row r="45" spans="1:5" ht="13.5">
      <c r="A45" s="89" t="s">
        <v>193</v>
      </c>
      <c r="B45" s="89">
        <v>942150376</v>
      </c>
      <c r="C45" s="94">
        <f>221-213+1</f>
        <v>9</v>
      </c>
      <c r="E45" s="95" t="s">
        <v>512</v>
      </c>
    </row>
    <row r="46" spans="1:5" ht="13.5">
      <c r="A46" s="89" t="s">
        <v>439</v>
      </c>
      <c r="B46" s="89">
        <v>942350620</v>
      </c>
      <c r="C46" s="94">
        <f>467-459+1</f>
        <v>9</v>
      </c>
      <c r="E46" s="95" t="s">
        <v>512</v>
      </c>
    </row>
    <row r="47" spans="1:4" ht="13.5">
      <c r="A47" s="89" t="s">
        <v>194</v>
      </c>
      <c r="B47" s="89">
        <v>912302304</v>
      </c>
      <c r="C47" s="94">
        <f>990-982+1</f>
        <v>9</v>
      </c>
      <c r="D47" s="95" t="s">
        <v>512</v>
      </c>
    </row>
    <row r="48" spans="1:5" ht="13.5">
      <c r="A48" s="89" t="s">
        <v>438</v>
      </c>
      <c r="B48" s="89">
        <v>910111632</v>
      </c>
      <c r="C48" s="94">
        <f>1048-1040+1</f>
        <v>9</v>
      </c>
      <c r="E48" s="95" t="s">
        <v>512</v>
      </c>
    </row>
    <row r="49" spans="1:5" ht="13.5">
      <c r="A49" s="89" t="s">
        <v>25</v>
      </c>
      <c r="B49" s="89">
        <v>940151673</v>
      </c>
      <c r="C49" s="94">
        <f>1096-1088+1</f>
        <v>9</v>
      </c>
      <c r="E49" s="95" t="s">
        <v>512</v>
      </c>
    </row>
    <row r="50" spans="1:5" s="107" customFormat="1" ht="13.5">
      <c r="A50" s="112" t="s">
        <v>195</v>
      </c>
      <c r="B50" s="104">
        <v>940141989</v>
      </c>
      <c r="C50" s="105">
        <f>1371-1363+1</f>
        <v>9</v>
      </c>
      <c r="D50" s="106"/>
      <c r="E50" s="106" t="s">
        <v>512</v>
      </c>
    </row>
    <row r="51" spans="1:4" ht="13.5">
      <c r="A51" s="89" t="s">
        <v>196</v>
      </c>
      <c r="B51" s="89">
        <v>942351172</v>
      </c>
      <c r="C51" s="94">
        <f>229-222+1</f>
        <v>8</v>
      </c>
      <c r="D51" s="95" t="s">
        <v>512</v>
      </c>
    </row>
    <row r="52" spans="1:4" ht="13.5">
      <c r="A52" s="89" t="s">
        <v>197</v>
      </c>
      <c r="B52" s="89">
        <v>932321516</v>
      </c>
      <c r="C52" s="94">
        <v>8</v>
      </c>
      <c r="D52" s="95" t="s">
        <v>512</v>
      </c>
    </row>
    <row r="53" spans="1:4" ht="13.5">
      <c r="A53" s="89" t="s">
        <v>198</v>
      </c>
      <c r="B53" s="89">
        <v>912310471</v>
      </c>
      <c r="C53" s="94">
        <f>1193-1186+1</f>
        <v>8</v>
      </c>
      <c r="D53" s="95" t="s">
        <v>512</v>
      </c>
    </row>
    <row r="54" spans="1:4" ht="13.5">
      <c r="A54" s="89" t="s">
        <v>199</v>
      </c>
      <c r="B54" s="89">
        <v>912302114</v>
      </c>
      <c r="C54" s="94">
        <v>8</v>
      </c>
      <c r="D54" s="95" t="s">
        <v>512</v>
      </c>
    </row>
    <row r="55" spans="1:5" s="107" customFormat="1" ht="13.5">
      <c r="A55" s="104" t="s">
        <v>32</v>
      </c>
      <c r="B55" s="104">
        <v>911600013</v>
      </c>
      <c r="C55" s="105">
        <v>8</v>
      </c>
      <c r="D55" s="106"/>
      <c r="E55" s="106" t="s">
        <v>512</v>
      </c>
    </row>
    <row r="56" spans="1:4" ht="13.5">
      <c r="A56" s="89" t="s">
        <v>200</v>
      </c>
      <c r="B56" s="89">
        <v>942350760</v>
      </c>
      <c r="C56" s="94">
        <f>40-34+1</f>
        <v>7</v>
      </c>
      <c r="D56" s="95" t="s">
        <v>512</v>
      </c>
    </row>
    <row r="57" spans="1:5" ht="13.5">
      <c r="A57" s="89" t="s">
        <v>201</v>
      </c>
      <c r="B57" s="89">
        <v>910107127</v>
      </c>
      <c r="C57" s="94">
        <f>283-277+1</f>
        <v>7</v>
      </c>
      <c r="E57" s="95" t="s">
        <v>512</v>
      </c>
    </row>
    <row r="58" spans="1:5" ht="13.5">
      <c r="A58" s="110" t="s">
        <v>202</v>
      </c>
      <c r="B58" s="89">
        <v>910106145</v>
      </c>
      <c r="C58" s="94">
        <v>7</v>
      </c>
      <c r="E58" s="95" t="s">
        <v>512</v>
      </c>
    </row>
    <row r="59" spans="1:4" ht="13.5">
      <c r="A59" s="89" t="s">
        <v>203</v>
      </c>
      <c r="B59" s="89">
        <v>932320948</v>
      </c>
      <c r="C59" s="94">
        <v>7</v>
      </c>
      <c r="D59" s="95" t="s">
        <v>512</v>
      </c>
    </row>
    <row r="60" spans="1:5" s="107" customFormat="1" ht="13.5">
      <c r="A60" s="104" t="s">
        <v>27</v>
      </c>
      <c r="B60" s="104">
        <v>912310489</v>
      </c>
      <c r="C60" s="105">
        <v>7</v>
      </c>
      <c r="D60" s="106"/>
      <c r="E60" s="106" t="s">
        <v>512</v>
      </c>
    </row>
    <row r="61" spans="1:5" ht="13.5">
      <c r="A61" s="110" t="s">
        <v>204</v>
      </c>
      <c r="B61" s="89">
        <v>940153133</v>
      </c>
      <c r="C61" s="94">
        <f>136-131+1</f>
        <v>6</v>
      </c>
      <c r="E61" s="95" t="s">
        <v>512</v>
      </c>
    </row>
    <row r="62" spans="1:5" ht="13.5">
      <c r="A62" s="110" t="s">
        <v>205</v>
      </c>
      <c r="B62" s="89">
        <v>910112960</v>
      </c>
      <c r="C62" s="94">
        <v>6</v>
      </c>
      <c r="E62" s="95" t="s">
        <v>512</v>
      </c>
    </row>
    <row r="63" spans="1:5" ht="13.5">
      <c r="A63" s="110" t="s">
        <v>206</v>
      </c>
      <c r="B63" s="89">
        <v>917210023</v>
      </c>
      <c r="C63" s="94">
        <v>6</v>
      </c>
      <c r="E63" s="95" t="s">
        <v>512</v>
      </c>
    </row>
    <row r="64" spans="1:5" ht="13.5">
      <c r="A64" s="89" t="s">
        <v>207</v>
      </c>
      <c r="B64" s="89">
        <v>910802065</v>
      </c>
      <c r="C64" s="94">
        <v>6</v>
      </c>
      <c r="E64" s="95" t="s">
        <v>512</v>
      </c>
    </row>
    <row r="65" spans="1:5" ht="13.5">
      <c r="A65" s="89" t="s">
        <v>208</v>
      </c>
      <c r="B65" s="89">
        <v>940152705</v>
      </c>
      <c r="C65" s="94">
        <v>6</v>
      </c>
      <c r="E65" s="95" t="s">
        <v>512</v>
      </c>
    </row>
    <row r="66" spans="1:5" s="107" customFormat="1" ht="13.5">
      <c r="A66" s="104" t="s">
        <v>209</v>
      </c>
      <c r="B66" s="104">
        <v>970300141</v>
      </c>
      <c r="C66" s="105">
        <v>6</v>
      </c>
      <c r="D66" s="106" t="s">
        <v>512</v>
      </c>
      <c r="E66" s="106"/>
    </row>
    <row r="67" spans="1:4" ht="13.5">
      <c r="A67" s="89" t="s">
        <v>210</v>
      </c>
      <c r="B67" s="89">
        <v>912310885</v>
      </c>
      <c r="C67" s="94">
        <v>5</v>
      </c>
      <c r="D67" s="95" t="s">
        <v>512</v>
      </c>
    </row>
    <row r="68" spans="1:5" ht="13.5">
      <c r="A68" s="89" t="s">
        <v>211</v>
      </c>
      <c r="B68" s="89">
        <v>940153380</v>
      </c>
      <c r="C68" s="94">
        <f>5</f>
        <v>5</v>
      </c>
      <c r="E68" s="95" t="s">
        <v>512</v>
      </c>
    </row>
    <row r="69" spans="1:5" ht="13.5">
      <c r="A69" s="89" t="s">
        <v>437</v>
      </c>
      <c r="B69" s="89">
        <v>910112630</v>
      </c>
      <c r="C69" s="94">
        <v>5</v>
      </c>
      <c r="E69" s="95" t="s">
        <v>512</v>
      </c>
    </row>
    <row r="70" spans="1:5" ht="13.5">
      <c r="A70" s="110" t="s">
        <v>212</v>
      </c>
      <c r="B70" s="89">
        <v>912310364</v>
      </c>
      <c r="C70" s="94">
        <v>5</v>
      </c>
      <c r="E70" s="95" t="s">
        <v>512</v>
      </c>
    </row>
    <row r="71" spans="1:4" ht="13.5">
      <c r="A71" s="89" t="s">
        <v>213</v>
      </c>
      <c r="B71" s="89">
        <v>912301280</v>
      </c>
      <c r="C71" s="94">
        <v>5</v>
      </c>
      <c r="D71" s="95" t="s">
        <v>512</v>
      </c>
    </row>
    <row r="72" spans="1:5" ht="13.5">
      <c r="A72" s="89" t="s">
        <v>436</v>
      </c>
      <c r="B72" s="89">
        <v>932321201</v>
      </c>
      <c r="C72" s="94">
        <v>5</v>
      </c>
      <c r="E72" s="95" t="s">
        <v>512</v>
      </c>
    </row>
    <row r="73" spans="1:5" ht="13.5">
      <c r="A73" s="110" t="s">
        <v>214</v>
      </c>
      <c r="B73" s="89">
        <v>941640112</v>
      </c>
      <c r="C73" s="94">
        <v>5</v>
      </c>
      <c r="E73" s="95" t="s">
        <v>512</v>
      </c>
    </row>
    <row r="74" spans="1:5" ht="13.5">
      <c r="A74" s="89" t="s">
        <v>33</v>
      </c>
      <c r="B74" s="89">
        <v>941650004</v>
      </c>
      <c r="C74" s="94">
        <v>5</v>
      </c>
      <c r="E74" s="95" t="s">
        <v>512</v>
      </c>
    </row>
    <row r="75" spans="1:5" ht="13.5">
      <c r="A75" s="110" t="s">
        <v>215</v>
      </c>
      <c r="B75" s="89">
        <v>911600120</v>
      </c>
      <c r="C75" s="94">
        <v>5</v>
      </c>
      <c r="E75" s="95" t="s">
        <v>512</v>
      </c>
    </row>
    <row r="76" spans="1:5" ht="13.5">
      <c r="A76" s="110" t="s">
        <v>216</v>
      </c>
      <c r="B76" s="89">
        <v>941640146</v>
      </c>
      <c r="C76" s="94">
        <v>5</v>
      </c>
      <c r="E76" s="95" t="s">
        <v>512</v>
      </c>
    </row>
    <row r="77" spans="1:4" ht="13.5">
      <c r="A77" s="89" t="s">
        <v>217</v>
      </c>
      <c r="B77" s="89">
        <v>942350570</v>
      </c>
      <c r="C77" s="94">
        <v>5</v>
      </c>
      <c r="D77" s="95" t="s">
        <v>512</v>
      </c>
    </row>
    <row r="78" spans="1:5" ht="13.5">
      <c r="A78" s="89" t="s">
        <v>426</v>
      </c>
      <c r="B78" s="89">
        <v>910310473</v>
      </c>
      <c r="C78" s="94">
        <v>5</v>
      </c>
      <c r="E78" s="95" t="s">
        <v>512</v>
      </c>
    </row>
    <row r="79" spans="1:5" ht="13.5">
      <c r="A79" s="89" t="s">
        <v>218</v>
      </c>
      <c r="B79" s="89">
        <v>911600039</v>
      </c>
      <c r="C79" s="94">
        <v>5</v>
      </c>
      <c r="E79" s="95" t="s">
        <v>512</v>
      </c>
    </row>
    <row r="80" spans="1:4" ht="13.5">
      <c r="A80" s="89" t="s">
        <v>219</v>
      </c>
      <c r="B80" s="89">
        <v>912310497</v>
      </c>
      <c r="C80" s="94">
        <v>5</v>
      </c>
      <c r="D80" s="95" t="s">
        <v>512</v>
      </c>
    </row>
    <row r="81" spans="1:5" s="107" customFormat="1" ht="13.5">
      <c r="A81" s="104" t="s">
        <v>220</v>
      </c>
      <c r="B81" s="104">
        <v>932320880</v>
      </c>
      <c r="C81" s="105">
        <v>5</v>
      </c>
      <c r="D81" s="106" t="s">
        <v>512</v>
      </c>
      <c r="E81" s="106"/>
    </row>
    <row r="82" spans="1:5" ht="13.5">
      <c r="A82" s="110" t="s">
        <v>221</v>
      </c>
      <c r="B82" s="89">
        <v>941650129</v>
      </c>
      <c r="C82" s="94">
        <v>4</v>
      </c>
      <c r="E82" s="95" t="s">
        <v>512</v>
      </c>
    </row>
    <row r="83" spans="1:5" ht="13.5">
      <c r="A83" s="89" t="s">
        <v>435</v>
      </c>
      <c r="B83" s="89">
        <v>940350622</v>
      </c>
      <c r="C83" s="94">
        <v>4</v>
      </c>
      <c r="E83" s="95" t="s">
        <v>512</v>
      </c>
    </row>
    <row r="84" spans="1:4" ht="13.5">
      <c r="A84" s="111" t="s">
        <v>222</v>
      </c>
      <c r="B84" s="89">
        <v>942351180</v>
      </c>
      <c r="C84" s="94">
        <v>4</v>
      </c>
      <c r="D84" s="95" t="s">
        <v>512</v>
      </c>
    </row>
    <row r="85" spans="1:5" ht="13.5">
      <c r="A85" s="89" t="s">
        <v>223</v>
      </c>
      <c r="B85" s="89">
        <v>910301308</v>
      </c>
      <c r="C85" s="94">
        <v>4</v>
      </c>
      <c r="E85" s="95" t="s">
        <v>512</v>
      </c>
    </row>
    <row r="86" spans="1:5" ht="27">
      <c r="A86" s="89" t="s">
        <v>45</v>
      </c>
      <c r="B86" s="108" t="s">
        <v>515</v>
      </c>
      <c r="C86" s="94">
        <v>4</v>
      </c>
      <c r="E86" s="95" t="s">
        <v>512</v>
      </c>
    </row>
    <row r="87" spans="1:5" ht="13.5">
      <c r="A87" s="89" t="s">
        <v>224</v>
      </c>
      <c r="B87" s="89">
        <v>942150061</v>
      </c>
      <c r="C87" s="94">
        <v>5</v>
      </c>
      <c r="E87" s="95" t="s">
        <v>512</v>
      </c>
    </row>
    <row r="88" spans="1:5" ht="13.5">
      <c r="A88" s="110" t="s">
        <v>225</v>
      </c>
      <c r="B88" s="89">
        <v>910107309</v>
      </c>
      <c r="C88" s="94">
        <v>4</v>
      </c>
      <c r="E88" s="95" t="s">
        <v>512</v>
      </c>
    </row>
    <row r="89" spans="1:5" ht="13.5">
      <c r="A89" s="110" t="s">
        <v>226</v>
      </c>
      <c r="B89" s="89">
        <v>930125596</v>
      </c>
      <c r="C89" s="94">
        <v>4</v>
      </c>
      <c r="E89" s="95" t="s">
        <v>512</v>
      </c>
    </row>
    <row r="90" spans="1:4" ht="13.5">
      <c r="A90" s="89" t="s">
        <v>227</v>
      </c>
      <c r="B90" s="89">
        <v>942340571</v>
      </c>
      <c r="C90" s="94">
        <v>4</v>
      </c>
      <c r="D90" s="95" t="s">
        <v>512</v>
      </c>
    </row>
    <row r="91" spans="1:4" ht="13.5">
      <c r="A91" s="89" t="s">
        <v>228</v>
      </c>
      <c r="B91" s="89">
        <v>932321383</v>
      </c>
      <c r="C91" s="94">
        <v>4</v>
      </c>
      <c r="D91" s="95" t="s">
        <v>512</v>
      </c>
    </row>
    <row r="92" spans="1:5" ht="13.5">
      <c r="A92" s="89" t="s">
        <v>434</v>
      </c>
      <c r="B92" s="89">
        <v>910111798</v>
      </c>
      <c r="C92" s="94">
        <v>4</v>
      </c>
      <c r="E92" s="95" t="s">
        <v>512</v>
      </c>
    </row>
    <row r="93" spans="1:5" ht="13.5">
      <c r="A93" s="110" t="s">
        <v>229</v>
      </c>
      <c r="B93" s="89">
        <v>912310505</v>
      </c>
      <c r="C93" s="94">
        <f>4</f>
        <v>4</v>
      </c>
      <c r="E93" s="95" t="s">
        <v>512</v>
      </c>
    </row>
    <row r="94" spans="1:5" ht="13.5">
      <c r="A94" s="89" t="s">
        <v>427</v>
      </c>
      <c r="B94" s="89">
        <v>910112762</v>
      </c>
      <c r="C94" s="94">
        <v>4</v>
      </c>
      <c r="E94" s="95" t="s">
        <v>512</v>
      </c>
    </row>
    <row r="95" spans="1:5" ht="13.5">
      <c r="A95" s="89" t="s">
        <v>433</v>
      </c>
      <c r="B95" s="89">
        <v>932321086</v>
      </c>
      <c r="C95" s="94">
        <v>4</v>
      </c>
      <c r="E95" s="95" t="s">
        <v>512</v>
      </c>
    </row>
    <row r="96" spans="1:5" ht="13.5">
      <c r="A96" s="110" t="s">
        <v>230</v>
      </c>
      <c r="B96" s="89">
        <v>910510593</v>
      </c>
      <c r="C96" s="94">
        <v>4</v>
      </c>
      <c r="E96" s="95" t="s">
        <v>512</v>
      </c>
    </row>
    <row r="97" spans="1:4" ht="13.5">
      <c r="A97" s="89" t="s">
        <v>231</v>
      </c>
      <c r="B97" s="89">
        <v>912301371</v>
      </c>
      <c r="C97" s="94">
        <v>4</v>
      </c>
      <c r="D97" s="95" t="s">
        <v>512</v>
      </c>
    </row>
    <row r="98" spans="1:5" s="107" customFormat="1" ht="13.5">
      <c r="A98" s="104" t="s">
        <v>232</v>
      </c>
      <c r="B98" s="104">
        <v>912310430</v>
      </c>
      <c r="C98" s="105">
        <v>4</v>
      </c>
      <c r="D98" s="106" t="s">
        <v>512</v>
      </c>
      <c r="E98" s="106"/>
    </row>
    <row r="99" spans="1:5" ht="13.5">
      <c r="A99" s="110" t="s">
        <v>233</v>
      </c>
      <c r="B99" s="89">
        <v>910113331</v>
      </c>
      <c r="C99" s="94">
        <v>3</v>
      </c>
      <c r="E99" s="95" t="s">
        <v>512</v>
      </c>
    </row>
    <row r="100" spans="1:5" ht="13.5">
      <c r="A100" s="89" t="s">
        <v>428</v>
      </c>
      <c r="B100" s="89">
        <v>930130653</v>
      </c>
      <c r="C100" s="94">
        <v>3</v>
      </c>
      <c r="E100" s="95" t="s">
        <v>512</v>
      </c>
    </row>
    <row r="101" spans="1:5" ht="13.5">
      <c r="A101" s="89" t="s">
        <v>234</v>
      </c>
      <c r="B101" s="89">
        <v>910110436</v>
      </c>
      <c r="C101" s="94">
        <v>3</v>
      </c>
      <c r="E101" s="95" t="s">
        <v>512</v>
      </c>
    </row>
    <row r="102" spans="1:5" ht="13.5">
      <c r="A102" s="110" t="s">
        <v>235</v>
      </c>
      <c r="B102" s="89">
        <v>940153018</v>
      </c>
      <c r="C102" s="94">
        <v>3</v>
      </c>
      <c r="E102" s="95" t="s">
        <v>512</v>
      </c>
    </row>
    <row r="103" spans="1:5" ht="24.75" customHeight="1">
      <c r="A103" s="113" t="s">
        <v>429</v>
      </c>
      <c r="B103" s="109">
        <v>940153752</v>
      </c>
      <c r="C103" s="94">
        <v>3</v>
      </c>
      <c r="E103" s="95" t="s">
        <v>512</v>
      </c>
    </row>
    <row r="104" spans="1:4" ht="13.5">
      <c r="A104" s="89" t="s">
        <v>236</v>
      </c>
      <c r="B104" s="89">
        <v>912310638</v>
      </c>
      <c r="C104" s="94">
        <v>3</v>
      </c>
      <c r="D104" s="95" t="s">
        <v>512</v>
      </c>
    </row>
    <row r="105" spans="1:5" ht="13.5">
      <c r="A105" s="110" t="s">
        <v>237</v>
      </c>
      <c r="B105" s="89">
        <v>941650087</v>
      </c>
      <c r="C105" s="94">
        <v>3</v>
      </c>
      <c r="E105" s="95" t="s">
        <v>512</v>
      </c>
    </row>
    <row r="106" spans="1:5" ht="13.5">
      <c r="A106" s="89" t="s">
        <v>38</v>
      </c>
      <c r="B106" s="89">
        <v>910105949</v>
      </c>
      <c r="C106" s="94">
        <v>3</v>
      </c>
      <c r="E106" s="95" t="s">
        <v>512</v>
      </c>
    </row>
    <row r="107" spans="1:5" ht="13.5">
      <c r="A107" s="89" t="s">
        <v>432</v>
      </c>
      <c r="B107" s="89">
        <v>940350598</v>
      </c>
      <c r="C107" s="94">
        <v>3</v>
      </c>
      <c r="E107" s="95" t="s">
        <v>512</v>
      </c>
    </row>
    <row r="108" spans="1:5" ht="13.5">
      <c r="A108" s="110" t="s">
        <v>516</v>
      </c>
      <c r="B108" s="89">
        <v>910112655</v>
      </c>
      <c r="C108" s="94">
        <v>3</v>
      </c>
      <c r="E108" s="95" t="s">
        <v>512</v>
      </c>
    </row>
    <row r="109" spans="1:4" ht="13.5">
      <c r="A109" s="89" t="s">
        <v>238</v>
      </c>
      <c r="B109" s="89">
        <v>912301348</v>
      </c>
      <c r="C109" s="94">
        <v>3</v>
      </c>
      <c r="D109" s="95" t="s">
        <v>512</v>
      </c>
    </row>
    <row r="110" spans="1:5" ht="13.5">
      <c r="A110" s="110" t="s">
        <v>239</v>
      </c>
      <c r="B110" s="89">
        <v>910310861</v>
      </c>
      <c r="C110" s="94">
        <v>3</v>
      </c>
      <c r="E110" s="95" t="s">
        <v>512</v>
      </c>
    </row>
    <row r="111" spans="1:4" ht="13.5">
      <c r="A111" s="89" t="s">
        <v>240</v>
      </c>
      <c r="B111" s="89">
        <v>932321466</v>
      </c>
      <c r="C111" s="94">
        <v>3</v>
      </c>
      <c r="D111" s="95" t="s">
        <v>512</v>
      </c>
    </row>
    <row r="112" spans="1:5" ht="13.5">
      <c r="A112" s="89" t="s">
        <v>430</v>
      </c>
      <c r="B112" s="89">
        <v>910301597</v>
      </c>
      <c r="C112" s="94">
        <v>3</v>
      </c>
      <c r="E112" s="95" t="s">
        <v>512</v>
      </c>
    </row>
    <row r="113" spans="1:5" ht="13.5">
      <c r="A113" s="89" t="s">
        <v>241</v>
      </c>
      <c r="B113" s="89">
        <v>941650137</v>
      </c>
      <c r="C113" s="94">
        <v>3</v>
      </c>
      <c r="E113" s="95" t="s">
        <v>512</v>
      </c>
    </row>
    <row r="114" spans="1:5" ht="13.5">
      <c r="A114" s="110" t="s">
        <v>242</v>
      </c>
      <c r="B114" s="89">
        <v>942150236</v>
      </c>
      <c r="C114" s="94">
        <v>3</v>
      </c>
      <c r="E114" s="95" t="s">
        <v>512</v>
      </c>
    </row>
    <row r="115" spans="1:5" ht="13.5">
      <c r="A115" s="89" t="s">
        <v>243</v>
      </c>
      <c r="B115" s="89">
        <v>942150103</v>
      </c>
      <c r="C115" s="94">
        <v>3</v>
      </c>
      <c r="E115" s="95" t="s">
        <v>512</v>
      </c>
    </row>
    <row r="116" spans="1:5" ht="13.5">
      <c r="A116" s="110" t="s">
        <v>244</v>
      </c>
      <c r="B116" s="89">
        <v>930320999</v>
      </c>
      <c r="C116" s="94">
        <v>3</v>
      </c>
      <c r="E116" s="95" t="s">
        <v>512</v>
      </c>
    </row>
    <row r="117" spans="1:5" ht="13.5">
      <c r="A117" s="110" t="s">
        <v>245</v>
      </c>
      <c r="B117" s="89">
        <v>910113786</v>
      </c>
      <c r="C117" s="94">
        <v>3</v>
      </c>
      <c r="E117" s="95" t="s">
        <v>512</v>
      </c>
    </row>
    <row r="118" spans="1:5" ht="13.5">
      <c r="A118" s="110" t="s">
        <v>431</v>
      </c>
      <c r="B118" s="89">
        <v>910111038</v>
      </c>
      <c r="C118" s="94">
        <v>3</v>
      </c>
      <c r="E118" s="95" t="s">
        <v>512</v>
      </c>
    </row>
    <row r="119" spans="1:5" ht="13.5">
      <c r="A119" s="110" t="s">
        <v>246</v>
      </c>
      <c r="B119" s="89">
        <v>912301900</v>
      </c>
      <c r="C119" s="94">
        <v>3</v>
      </c>
      <c r="E119" s="95" t="s">
        <v>512</v>
      </c>
    </row>
    <row r="120" spans="1:5" ht="13.5">
      <c r="A120" s="89" t="s">
        <v>247</v>
      </c>
      <c r="B120" s="89">
        <v>910107408</v>
      </c>
      <c r="C120" s="94">
        <v>3</v>
      </c>
      <c r="E120" s="95" t="s">
        <v>512</v>
      </c>
    </row>
    <row r="121" spans="1:5" ht="13.5">
      <c r="A121" s="89" t="s">
        <v>443</v>
      </c>
      <c r="B121" s="89">
        <v>930130463</v>
      </c>
      <c r="C121" s="94">
        <v>3</v>
      </c>
      <c r="E121" s="95" t="s">
        <v>512</v>
      </c>
    </row>
    <row r="122" spans="1:4" ht="13.5">
      <c r="A122" s="89" t="s">
        <v>248</v>
      </c>
      <c r="B122" s="89">
        <v>912310844</v>
      </c>
      <c r="C122" s="94">
        <v>3</v>
      </c>
      <c r="D122" s="95" t="s">
        <v>512</v>
      </c>
    </row>
    <row r="123" spans="1:5" ht="13.5">
      <c r="A123" s="110" t="s">
        <v>249</v>
      </c>
      <c r="B123" s="89">
        <v>910510023</v>
      </c>
      <c r="C123" s="94">
        <v>3</v>
      </c>
      <c r="E123" s="95" t="s">
        <v>512</v>
      </c>
    </row>
    <row r="124" spans="1:4" ht="13.5">
      <c r="A124" s="89" t="s">
        <v>250</v>
      </c>
      <c r="B124" s="89">
        <v>912302270</v>
      </c>
      <c r="C124" s="94">
        <v>3</v>
      </c>
      <c r="D124" s="95" t="s">
        <v>512</v>
      </c>
    </row>
    <row r="125" spans="1:5" ht="13.5">
      <c r="A125" s="89" t="s">
        <v>444</v>
      </c>
      <c r="B125" s="89">
        <v>940152739</v>
      </c>
      <c r="C125" s="94">
        <v>3</v>
      </c>
      <c r="E125" s="95" t="s">
        <v>512</v>
      </c>
    </row>
    <row r="126" spans="1:5" ht="13.5">
      <c r="A126" s="89" t="s">
        <v>24</v>
      </c>
      <c r="B126" s="89">
        <v>912210077</v>
      </c>
      <c r="C126" s="94">
        <v>3</v>
      </c>
      <c r="E126" s="95" t="s">
        <v>512</v>
      </c>
    </row>
    <row r="127" spans="1:4" ht="13.5">
      <c r="A127" s="89" t="s">
        <v>251</v>
      </c>
      <c r="B127" s="89">
        <v>932321219</v>
      </c>
      <c r="C127" s="94">
        <v>3</v>
      </c>
      <c r="D127" s="95" t="s">
        <v>512</v>
      </c>
    </row>
    <row r="128" spans="1:5" ht="13.5">
      <c r="A128" s="89" t="s">
        <v>445</v>
      </c>
      <c r="B128" s="89">
        <v>912310729</v>
      </c>
      <c r="C128" s="94">
        <v>3</v>
      </c>
      <c r="E128" s="95" t="s">
        <v>512</v>
      </c>
    </row>
    <row r="129" spans="1:5" ht="13.5">
      <c r="A129" s="110" t="s">
        <v>446</v>
      </c>
      <c r="B129" s="89">
        <v>912110202</v>
      </c>
      <c r="C129" s="94">
        <v>3</v>
      </c>
      <c r="E129" s="95" t="s">
        <v>512</v>
      </c>
    </row>
    <row r="130" spans="1:5" ht="13.5">
      <c r="A130" s="89" t="s">
        <v>252</v>
      </c>
      <c r="B130" s="89">
        <v>941650020</v>
      </c>
      <c r="C130" s="94">
        <v>3</v>
      </c>
      <c r="E130" s="95" t="s">
        <v>512</v>
      </c>
    </row>
    <row r="131" spans="1:4" ht="13.5">
      <c r="A131" s="89" t="s">
        <v>253</v>
      </c>
      <c r="B131" s="89">
        <v>912301934</v>
      </c>
      <c r="C131" s="94">
        <v>3</v>
      </c>
      <c r="D131" s="95" t="s">
        <v>512</v>
      </c>
    </row>
    <row r="132" spans="1:5" s="107" customFormat="1" ht="13.5">
      <c r="A132" s="112" t="s">
        <v>254</v>
      </c>
      <c r="B132" s="104">
        <v>910113851</v>
      </c>
      <c r="C132" s="105">
        <v>4</v>
      </c>
      <c r="D132" s="106"/>
      <c r="E132" s="106" t="s">
        <v>512</v>
      </c>
    </row>
    <row r="133" spans="1:3" ht="13.5">
      <c r="A133" s="89" t="s">
        <v>255</v>
      </c>
      <c r="C133" s="94">
        <v>2</v>
      </c>
    </row>
    <row r="134" spans="1:3" ht="13.5">
      <c r="A134" s="140" t="s">
        <v>256</v>
      </c>
      <c r="C134" s="94">
        <v>2</v>
      </c>
    </row>
    <row r="135" spans="1:3" ht="13.5">
      <c r="A135" s="89" t="s">
        <v>257</v>
      </c>
      <c r="C135" s="94">
        <v>2</v>
      </c>
    </row>
    <row r="136" spans="1:3" ht="13.5">
      <c r="A136" s="89" t="s">
        <v>258</v>
      </c>
      <c r="C136" s="94">
        <v>2</v>
      </c>
    </row>
    <row r="137" spans="1:3" ht="13.5">
      <c r="A137" s="89" t="s">
        <v>259</v>
      </c>
      <c r="C137" s="94">
        <v>2</v>
      </c>
    </row>
    <row r="138" spans="1:3" ht="13.5">
      <c r="A138" s="140" t="s">
        <v>43</v>
      </c>
      <c r="C138" s="94">
        <v>2</v>
      </c>
    </row>
    <row r="139" spans="1:3" ht="13.5">
      <c r="A139" s="89" t="s">
        <v>447</v>
      </c>
      <c r="C139" s="94">
        <v>2</v>
      </c>
    </row>
    <row r="140" spans="1:3" ht="13.5">
      <c r="A140" s="89" t="s">
        <v>260</v>
      </c>
      <c r="C140" s="94">
        <v>2</v>
      </c>
    </row>
    <row r="141" spans="1:3" ht="13.5">
      <c r="A141" s="89" t="s">
        <v>261</v>
      </c>
      <c r="C141" s="94">
        <v>2</v>
      </c>
    </row>
    <row r="142" spans="1:3" ht="13.5">
      <c r="A142" s="89" t="s">
        <v>262</v>
      </c>
      <c r="C142" s="94">
        <v>2</v>
      </c>
    </row>
    <row r="143" spans="1:3" ht="13.5">
      <c r="A143" s="140" t="s">
        <v>123</v>
      </c>
      <c r="C143" s="94">
        <v>2</v>
      </c>
    </row>
    <row r="144" spans="1:3" ht="13.5">
      <c r="A144" s="89" t="s">
        <v>448</v>
      </c>
      <c r="C144" s="94">
        <v>2</v>
      </c>
    </row>
    <row r="145" spans="1:3" ht="13.5">
      <c r="A145" s="140" t="s">
        <v>263</v>
      </c>
      <c r="C145" s="94">
        <v>2</v>
      </c>
    </row>
    <row r="146" spans="1:3" ht="13.5">
      <c r="A146" s="89" t="s">
        <v>449</v>
      </c>
      <c r="C146" s="94">
        <v>2</v>
      </c>
    </row>
    <row r="147" spans="1:3" ht="13.5">
      <c r="A147" s="89" t="s">
        <v>264</v>
      </c>
      <c r="C147" s="94">
        <v>2</v>
      </c>
    </row>
    <row r="148" spans="1:3" ht="13.5">
      <c r="A148" s="89" t="s">
        <v>265</v>
      </c>
      <c r="C148" s="94">
        <v>2</v>
      </c>
    </row>
    <row r="149" spans="1:3" ht="13.5">
      <c r="A149" s="89" t="s">
        <v>450</v>
      </c>
      <c r="C149" s="94">
        <v>2</v>
      </c>
    </row>
    <row r="150" spans="1:3" ht="13.5">
      <c r="A150" s="89" t="s">
        <v>266</v>
      </c>
      <c r="C150" s="94">
        <v>2</v>
      </c>
    </row>
    <row r="151" spans="1:3" ht="13.5">
      <c r="A151" s="89" t="s">
        <v>267</v>
      </c>
      <c r="C151" s="94">
        <v>2</v>
      </c>
    </row>
    <row r="152" spans="1:3" ht="13.5">
      <c r="A152" s="89" t="s">
        <v>451</v>
      </c>
      <c r="C152" s="94">
        <v>2</v>
      </c>
    </row>
    <row r="153" spans="1:3" ht="13.5">
      <c r="A153" s="89" t="s">
        <v>452</v>
      </c>
      <c r="C153" s="94">
        <v>2</v>
      </c>
    </row>
    <row r="154" spans="1:3" ht="13.5">
      <c r="A154" s="89" t="s">
        <v>268</v>
      </c>
      <c r="C154" s="94">
        <v>2</v>
      </c>
    </row>
    <row r="155" spans="1:3" ht="13.5">
      <c r="A155" s="89" t="s">
        <v>454</v>
      </c>
      <c r="C155" s="94">
        <v>2</v>
      </c>
    </row>
    <row r="156" spans="1:3" ht="13.5">
      <c r="A156" s="89" t="s">
        <v>269</v>
      </c>
      <c r="C156" s="94">
        <v>2</v>
      </c>
    </row>
    <row r="157" spans="1:3" ht="13.5">
      <c r="A157" s="89" t="s">
        <v>270</v>
      </c>
      <c r="C157" s="94">
        <v>2</v>
      </c>
    </row>
    <row r="158" spans="1:3" ht="13.5">
      <c r="A158" s="140" t="s">
        <v>28</v>
      </c>
      <c r="C158" s="94">
        <v>2</v>
      </c>
    </row>
    <row r="159" spans="1:3" ht="13.5">
      <c r="A159" s="89" t="s">
        <v>271</v>
      </c>
      <c r="C159" s="94">
        <v>2</v>
      </c>
    </row>
    <row r="160" spans="1:3" ht="13.5">
      <c r="A160" s="89" t="s">
        <v>453</v>
      </c>
      <c r="C160" s="94">
        <v>2</v>
      </c>
    </row>
    <row r="161" spans="1:3" ht="13.5">
      <c r="A161" s="89" t="s">
        <v>272</v>
      </c>
      <c r="C161" s="94">
        <v>2</v>
      </c>
    </row>
    <row r="162" spans="1:3" ht="13.5">
      <c r="A162" s="89" t="s">
        <v>273</v>
      </c>
      <c r="C162" s="94">
        <v>2</v>
      </c>
    </row>
    <row r="163" spans="1:3" ht="13.5">
      <c r="A163" s="89" t="s">
        <v>455</v>
      </c>
      <c r="C163" s="94">
        <v>2</v>
      </c>
    </row>
    <row r="164" spans="1:3" ht="13.5">
      <c r="A164" s="89" t="s">
        <v>274</v>
      </c>
      <c r="C164" s="94">
        <v>2</v>
      </c>
    </row>
    <row r="165" spans="1:3" ht="13.5">
      <c r="A165" s="89" t="s">
        <v>456</v>
      </c>
      <c r="C165" s="94">
        <v>2</v>
      </c>
    </row>
    <row r="166" spans="1:3" ht="13.5">
      <c r="A166" s="89" t="s">
        <v>275</v>
      </c>
      <c r="C166" s="94">
        <v>2</v>
      </c>
    </row>
    <row r="167" spans="1:3" ht="13.5">
      <c r="A167" s="89" t="s">
        <v>276</v>
      </c>
      <c r="C167" s="94">
        <v>2</v>
      </c>
    </row>
    <row r="168" spans="1:3" ht="13.5">
      <c r="A168" s="140" t="s">
        <v>277</v>
      </c>
      <c r="C168" s="94">
        <v>2</v>
      </c>
    </row>
    <row r="169" spans="1:3" ht="13.5">
      <c r="A169" s="89" t="s">
        <v>278</v>
      </c>
      <c r="C169" s="94">
        <v>2</v>
      </c>
    </row>
    <row r="170" spans="1:3" ht="13.5">
      <c r="A170" s="89" t="s">
        <v>279</v>
      </c>
      <c r="C170" s="94">
        <v>2</v>
      </c>
    </row>
    <row r="171" spans="1:3" ht="13.5">
      <c r="A171" s="140" t="s">
        <v>280</v>
      </c>
      <c r="C171" s="94">
        <v>2</v>
      </c>
    </row>
    <row r="172" spans="1:3" ht="13.5">
      <c r="A172" s="89" t="s">
        <v>281</v>
      </c>
      <c r="C172" s="94">
        <v>2</v>
      </c>
    </row>
    <row r="173" spans="1:3" ht="13.5">
      <c r="A173" s="140" t="s">
        <v>282</v>
      </c>
      <c r="C173" s="94">
        <v>2</v>
      </c>
    </row>
    <row r="174" spans="1:3" ht="13.5">
      <c r="A174" s="89" t="s">
        <v>457</v>
      </c>
      <c r="C174" s="94">
        <v>2</v>
      </c>
    </row>
    <row r="175" spans="1:3" ht="13.5">
      <c r="A175" s="89" t="s">
        <v>283</v>
      </c>
      <c r="C175" s="94">
        <v>2</v>
      </c>
    </row>
    <row r="176" spans="1:3" ht="13.5">
      <c r="A176" s="89" t="s">
        <v>458</v>
      </c>
      <c r="C176" s="94">
        <v>2</v>
      </c>
    </row>
    <row r="177" spans="1:3" ht="13.5">
      <c r="A177" s="89" t="s">
        <v>459</v>
      </c>
      <c r="C177" s="94">
        <v>2</v>
      </c>
    </row>
    <row r="178" spans="1:3" ht="13.5">
      <c r="A178" s="89" t="s">
        <v>284</v>
      </c>
      <c r="C178" s="94">
        <v>2</v>
      </c>
    </row>
    <row r="179" spans="1:5" s="107" customFormat="1" ht="13.5">
      <c r="A179" s="104" t="s">
        <v>285</v>
      </c>
      <c r="B179" s="104"/>
      <c r="C179" s="105">
        <v>2</v>
      </c>
      <c r="D179" s="106"/>
      <c r="E179" s="106"/>
    </row>
    <row r="180" spans="1:3" ht="13.5">
      <c r="A180" s="89" t="s">
        <v>286</v>
      </c>
      <c r="C180" s="85">
        <v>1</v>
      </c>
    </row>
    <row r="181" spans="1:3" ht="13.5">
      <c r="A181" s="89" t="s">
        <v>287</v>
      </c>
      <c r="C181" s="85">
        <v>1</v>
      </c>
    </row>
    <row r="182" spans="1:3" ht="13.5">
      <c r="A182" s="89" t="s">
        <v>288</v>
      </c>
      <c r="C182" s="85">
        <v>1</v>
      </c>
    </row>
    <row r="183" spans="1:3" ht="13.5">
      <c r="A183" s="89" t="s">
        <v>289</v>
      </c>
      <c r="C183" s="85">
        <v>1</v>
      </c>
    </row>
    <row r="184" spans="1:3" ht="13.5">
      <c r="A184" s="89" t="s">
        <v>290</v>
      </c>
      <c r="C184" s="85">
        <v>1</v>
      </c>
    </row>
    <row r="185" spans="1:3" ht="13.5">
      <c r="A185" s="90" t="s">
        <v>291</v>
      </c>
      <c r="B185" s="90"/>
      <c r="C185" s="85">
        <v>1</v>
      </c>
    </row>
    <row r="186" spans="1:3" ht="13.5">
      <c r="A186" s="91" t="s">
        <v>292</v>
      </c>
      <c r="B186" s="91"/>
      <c r="C186" s="85">
        <v>1</v>
      </c>
    </row>
    <row r="187" spans="1:3" ht="13.5">
      <c r="A187" s="89" t="s">
        <v>460</v>
      </c>
      <c r="C187" s="85">
        <v>1</v>
      </c>
    </row>
    <row r="188" spans="1:3" ht="21">
      <c r="A188" s="92" t="s">
        <v>461</v>
      </c>
      <c r="B188" s="92"/>
      <c r="C188" s="85">
        <v>1</v>
      </c>
    </row>
    <row r="189" spans="1:3" ht="13.5">
      <c r="A189" s="89" t="s">
        <v>293</v>
      </c>
      <c r="C189" s="85">
        <v>1</v>
      </c>
    </row>
    <row r="190" spans="1:3" ht="13.5">
      <c r="A190" s="89" t="s">
        <v>294</v>
      </c>
      <c r="C190" s="85">
        <v>1</v>
      </c>
    </row>
    <row r="191" spans="1:3" ht="13.5">
      <c r="A191" s="89" t="s">
        <v>295</v>
      </c>
      <c r="C191" s="85">
        <v>1</v>
      </c>
    </row>
    <row r="192" spans="1:3" ht="13.5">
      <c r="A192" s="89" t="s">
        <v>296</v>
      </c>
      <c r="C192" s="85">
        <v>1</v>
      </c>
    </row>
    <row r="193" spans="1:3" ht="13.5">
      <c r="A193" s="89" t="s">
        <v>297</v>
      </c>
      <c r="C193" s="85">
        <v>1</v>
      </c>
    </row>
    <row r="194" spans="1:3" ht="13.5">
      <c r="A194" s="89" t="s">
        <v>298</v>
      </c>
      <c r="C194" s="85">
        <v>1</v>
      </c>
    </row>
    <row r="195" spans="1:3" ht="13.5">
      <c r="A195" s="89" t="s">
        <v>299</v>
      </c>
      <c r="C195" s="85">
        <v>1</v>
      </c>
    </row>
    <row r="196" spans="1:3" ht="13.5">
      <c r="A196" s="89" t="s">
        <v>300</v>
      </c>
      <c r="C196" s="85">
        <v>1</v>
      </c>
    </row>
    <row r="197" spans="1:3" ht="13.5">
      <c r="A197" s="89" t="s">
        <v>301</v>
      </c>
      <c r="C197" s="85">
        <v>1</v>
      </c>
    </row>
    <row r="198" spans="1:3" ht="13.5">
      <c r="A198" s="89" t="s">
        <v>462</v>
      </c>
      <c r="C198" s="85">
        <v>1</v>
      </c>
    </row>
    <row r="199" spans="1:3" ht="13.5">
      <c r="A199" s="89" t="s">
        <v>302</v>
      </c>
      <c r="C199" s="85">
        <v>1</v>
      </c>
    </row>
    <row r="200" spans="1:3" ht="13.5">
      <c r="A200" s="89" t="s">
        <v>303</v>
      </c>
      <c r="C200" s="85">
        <v>1</v>
      </c>
    </row>
    <row r="201" spans="1:3" ht="13.5">
      <c r="A201" s="89" t="s">
        <v>463</v>
      </c>
      <c r="C201" s="85">
        <v>1</v>
      </c>
    </row>
    <row r="202" spans="1:3" ht="13.5">
      <c r="A202" s="89" t="s">
        <v>464</v>
      </c>
      <c r="C202" s="85">
        <v>1</v>
      </c>
    </row>
    <row r="203" spans="1:3" ht="13.5">
      <c r="A203" s="89" t="s">
        <v>304</v>
      </c>
      <c r="C203" s="85">
        <v>1</v>
      </c>
    </row>
    <row r="204" spans="1:3" ht="13.5">
      <c r="A204" s="89" t="s">
        <v>465</v>
      </c>
      <c r="C204" s="85">
        <v>1</v>
      </c>
    </row>
    <row r="205" spans="1:3" ht="13.5">
      <c r="A205" s="89" t="s">
        <v>305</v>
      </c>
      <c r="C205" s="85">
        <v>1</v>
      </c>
    </row>
    <row r="206" spans="1:3" ht="13.5">
      <c r="A206" s="89" t="s">
        <v>306</v>
      </c>
      <c r="C206" s="85">
        <v>1</v>
      </c>
    </row>
    <row r="207" spans="1:3" ht="13.5">
      <c r="A207" s="89" t="s">
        <v>307</v>
      </c>
      <c r="C207" s="85">
        <v>1</v>
      </c>
    </row>
    <row r="208" spans="1:3" ht="13.5">
      <c r="A208" s="89" t="s">
        <v>466</v>
      </c>
      <c r="C208" s="85">
        <v>1</v>
      </c>
    </row>
    <row r="209" spans="1:3" ht="13.5">
      <c r="A209" s="89" t="s">
        <v>308</v>
      </c>
      <c r="C209" s="85">
        <v>1</v>
      </c>
    </row>
    <row r="210" spans="1:3" ht="13.5">
      <c r="A210" s="89" t="s">
        <v>467</v>
      </c>
      <c r="C210" s="85">
        <v>1</v>
      </c>
    </row>
    <row r="211" spans="1:3" ht="13.5">
      <c r="A211" s="89" t="s">
        <v>309</v>
      </c>
      <c r="C211" s="85">
        <v>1</v>
      </c>
    </row>
    <row r="212" spans="1:3" ht="13.5">
      <c r="A212" s="89" t="s">
        <v>310</v>
      </c>
      <c r="C212" s="85">
        <v>1</v>
      </c>
    </row>
    <row r="213" spans="1:3" ht="13.5">
      <c r="A213" s="89" t="s">
        <v>311</v>
      </c>
      <c r="C213" s="85">
        <v>1</v>
      </c>
    </row>
    <row r="214" spans="1:3" ht="13.5">
      <c r="A214" s="89" t="s">
        <v>312</v>
      </c>
      <c r="C214" s="85">
        <v>1</v>
      </c>
    </row>
    <row r="215" spans="1:3" ht="13.5">
      <c r="A215" s="89" t="s">
        <v>313</v>
      </c>
      <c r="C215" s="85">
        <v>1</v>
      </c>
    </row>
    <row r="216" spans="1:3" ht="13.5">
      <c r="A216" s="89" t="s">
        <v>314</v>
      </c>
      <c r="C216" s="85">
        <v>1</v>
      </c>
    </row>
    <row r="217" spans="1:3" ht="13.5">
      <c r="A217" s="89" t="s">
        <v>315</v>
      </c>
      <c r="C217" s="85">
        <v>1</v>
      </c>
    </row>
    <row r="218" spans="1:3" ht="13.5">
      <c r="A218" s="89" t="s">
        <v>31</v>
      </c>
      <c r="C218" s="85">
        <v>1</v>
      </c>
    </row>
    <row r="219" spans="1:3" ht="13.5">
      <c r="A219" s="89" t="s">
        <v>316</v>
      </c>
      <c r="C219" s="85">
        <v>1</v>
      </c>
    </row>
    <row r="220" spans="1:3" ht="13.5">
      <c r="A220" s="89" t="s">
        <v>317</v>
      </c>
      <c r="C220" s="85">
        <v>2</v>
      </c>
    </row>
    <row r="221" spans="1:3" ht="13.5">
      <c r="A221" s="89" t="s">
        <v>318</v>
      </c>
      <c r="C221" s="85">
        <v>1</v>
      </c>
    </row>
    <row r="222" spans="1:3" ht="13.5">
      <c r="A222" s="89" t="s">
        <v>319</v>
      </c>
      <c r="C222" s="85">
        <v>1</v>
      </c>
    </row>
    <row r="223" spans="1:3" ht="13.5">
      <c r="A223" s="89" t="s">
        <v>468</v>
      </c>
      <c r="C223" s="85">
        <v>1</v>
      </c>
    </row>
    <row r="224" spans="1:3" ht="13.5">
      <c r="A224" s="89" t="s">
        <v>320</v>
      </c>
      <c r="C224" s="85">
        <v>1</v>
      </c>
    </row>
    <row r="225" spans="1:3" ht="13.5">
      <c r="A225" s="89" t="s">
        <v>321</v>
      </c>
      <c r="C225" s="85">
        <v>1</v>
      </c>
    </row>
    <row r="226" spans="1:3" ht="13.5">
      <c r="A226" s="89" t="s">
        <v>322</v>
      </c>
      <c r="C226" s="85">
        <v>1</v>
      </c>
    </row>
    <row r="227" spans="1:3" ht="13.5">
      <c r="A227" s="89" t="s">
        <v>323</v>
      </c>
      <c r="C227" s="85">
        <v>1</v>
      </c>
    </row>
    <row r="228" spans="1:3" ht="13.5">
      <c r="A228" s="89" t="s">
        <v>324</v>
      </c>
      <c r="C228" s="85">
        <v>1</v>
      </c>
    </row>
    <row r="229" spans="1:3" ht="13.5">
      <c r="A229" s="89" t="s">
        <v>325</v>
      </c>
      <c r="C229" s="85">
        <v>1</v>
      </c>
    </row>
    <row r="230" spans="1:3" ht="13.5">
      <c r="A230" s="89" t="s">
        <v>326</v>
      </c>
      <c r="C230" s="85">
        <v>1</v>
      </c>
    </row>
    <row r="231" spans="1:3" ht="13.5">
      <c r="A231" s="89" t="s">
        <v>327</v>
      </c>
      <c r="C231" s="85">
        <v>1</v>
      </c>
    </row>
    <row r="232" spans="1:3" ht="13.5">
      <c r="A232" s="89" t="s">
        <v>328</v>
      </c>
      <c r="C232" s="85">
        <v>1</v>
      </c>
    </row>
    <row r="233" spans="1:3" ht="13.5">
      <c r="A233" s="89" t="s">
        <v>329</v>
      </c>
      <c r="C233" s="85">
        <v>1</v>
      </c>
    </row>
    <row r="234" spans="1:3" ht="13.5">
      <c r="A234" s="89" t="s">
        <v>330</v>
      </c>
      <c r="C234" s="85">
        <v>1</v>
      </c>
    </row>
    <row r="235" spans="1:3" ht="13.5">
      <c r="A235" s="89" t="s">
        <v>331</v>
      </c>
      <c r="C235" s="85">
        <v>1</v>
      </c>
    </row>
    <row r="236" spans="1:3" ht="13.5">
      <c r="A236" s="89" t="s">
        <v>469</v>
      </c>
      <c r="C236" s="85">
        <v>1</v>
      </c>
    </row>
    <row r="237" spans="1:3" ht="13.5">
      <c r="A237" s="89" t="s">
        <v>332</v>
      </c>
      <c r="C237" s="85">
        <v>1</v>
      </c>
    </row>
    <row r="238" spans="1:3" ht="13.5">
      <c r="A238" s="89" t="s">
        <v>470</v>
      </c>
      <c r="C238" s="85">
        <v>1</v>
      </c>
    </row>
    <row r="239" spans="1:3" ht="13.5">
      <c r="A239" s="89" t="s">
        <v>333</v>
      </c>
      <c r="C239" s="85">
        <v>1</v>
      </c>
    </row>
    <row r="240" spans="1:3" ht="13.5">
      <c r="A240" s="89" t="s">
        <v>334</v>
      </c>
      <c r="C240" s="85">
        <v>1</v>
      </c>
    </row>
    <row r="241" spans="1:3" ht="13.5">
      <c r="A241" s="89" t="s">
        <v>335</v>
      </c>
      <c r="C241" s="85">
        <v>1</v>
      </c>
    </row>
    <row r="242" spans="1:3" ht="13.5">
      <c r="A242" s="141" t="s">
        <v>336</v>
      </c>
      <c r="B242" s="90"/>
      <c r="C242" s="85">
        <v>1</v>
      </c>
    </row>
    <row r="243" spans="1:3" ht="13.5">
      <c r="A243" s="140" t="s">
        <v>26</v>
      </c>
      <c r="C243" s="85">
        <v>1</v>
      </c>
    </row>
    <row r="244" spans="1:3" ht="13.5">
      <c r="A244" s="89" t="s">
        <v>337</v>
      </c>
      <c r="C244" s="85">
        <v>1</v>
      </c>
    </row>
    <row r="245" spans="1:3" ht="13.5">
      <c r="A245" s="89" t="s">
        <v>338</v>
      </c>
      <c r="C245" s="85">
        <v>1</v>
      </c>
    </row>
    <row r="246" spans="1:3" ht="13.5">
      <c r="A246" s="89" t="s">
        <v>339</v>
      </c>
      <c r="C246" s="85">
        <v>1</v>
      </c>
    </row>
    <row r="247" spans="1:3" ht="13.5">
      <c r="A247" s="140" t="s">
        <v>477</v>
      </c>
      <c r="C247" s="85">
        <v>1</v>
      </c>
    </row>
    <row r="248" spans="1:3" ht="13.5">
      <c r="A248" s="89" t="s">
        <v>340</v>
      </c>
      <c r="C248" s="85">
        <v>1</v>
      </c>
    </row>
    <row r="249" spans="1:3" ht="13.5">
      <c r="A249" s="89" t="s">
        <v>341</v>
      </c>
      <c r="C249" s="85">
        <v>1</v>
      </c>
    </row>
    <row r="250" spans="1:3" ht="13.5">
      <c r="A250" s="89" t="s">
        <v>476</v>
      </c>
      <c r="C250" s="85">
        <v>1</v>
      </c>
    </row>
    <row r="251" spans="1:3" ht="13.5">
      <c r="A251" s="89" t="s">
        <v>471</v>
      </c>
      <c r="C251" s="85">
        <v>1</v>
      </c>
    </row>
    <row r="252" spans="1:3" ht="13.5">
      <c r="A252" s="140" t="s">
        <v>29</v>
      </c>
      <c r="C252" s="85">
        <v>1</v>
      </c>
    </row>
    <row r="253" spans="1:3" ht="13.5">
      <c r="A253" s="89" t="s">
        <v>342</v>
      </c>
      <c r="C253" s="85">
        <v>1</v>
      </c>
    </row>
    <row r="254" spans="1:3" ht="13.5">
      <c r="A254" s="89" t="s">
        <v>475</v>
      </c>
      <c r="C254" s="85">
        <v>1</v>
      </c>
    </row>
    <row r="255" spans="1:3" ht="13.5">
      <c r="A255" s="89" t="s">
        <v>343</v>
      </c>
      <c r="C255" s="85">
        <v>1</v>
      </c>
    </row>
    <row r="256" spans="1:3" ht="13.5">
      <c r="A256" s="90" t="s">
        <v>344</v>
      </c>
      <c r="B256" s="90"/>
      <c r="C256" s="85">
        <v>1</v>
      </c>
    </row>
    <row r="257" spans="1:3" ht="13.5">
      <c r="A257" s="89" t="s">
        <v>345</v>
      </c>
      <c r="C257" s="85">
        <v>1</v>
      </c>
    </row>
    <row r="258" spans="1:3" ht="13.5">
      <c r="A258" s="89" t="s">
        <v>346</v>
      </c>
      <c r="C258" s="85">
        <v>1</v>
      </c>
    </row>
    <row r="259" spans="1:3" ht="13.5">
      <c r="A259" s="89" t="s">
        <v>474</v>
      </c>
      <c r="C259" s="85">
        <v>1</v>
      </c>
    </row>
    <row r="260" spans="1:3" ht="13.5">
      <c r="A260" s="89" t="s">
        <v>347</v>
      </c>
      <c r="C260" s="85">
        <v>1</v>
      </c>
    </row>
    <row r="261" spans="1:3" ht="13.5">
      <c r="A261" s="89" t="s">
        <v>34</v>
      </c>
      <c r="C261" s="85">
        <v>1</v>
      </c>
    </row>
    <row r="262" spans="1:3" ht="13.5">
      <c r="A262" s="89" t="s">
        <v>348</v>
      </c>
      <c r="C262" s="85">
        <v>1</v>
      </c>
    </row>
    <row r="263" spans="1:3" ht="13.5">
      <c r="A263" s="89" t="s">
        <v>349</v>
      </c>
      <c r="C263" s="85">
        <v>1</v>
      </c>
    </row>
    <row r="264" spans="1:3" ht="13.5">
      <c r="A264" s="89" t="s">
        <v>350</v>
      </c>
      <c r="C264" s="85">
        <v>1</v>
      </c>
    </row>
    <row r="265" spans="1:3" ht="13.5">
      <c r="A265" s="89" t="s">
        <v>351</v>
      </c>
      <c r="C265" s="85">
        <v>1</v>
      </c>
    </row>
    <row r="266" spans="1:3" ht="13.5">
      <c r="A266" s="89" t="s">
        <v>352</v>
      </c>
      <c r="C266" s="85">
        <v>1</v>
      </c>
    </row>
    <row r="267" spans="1:3" ht="13.5">
      <c r="A267" s="89" t="s">
        <v>472</v>
      </c>
      <c r="C267" s="85">
        <v>1</v>
      </c>
    </row>
    <row r="268" spans="1:3" ht="13.5">
      <c r="A268" s="89" t="s">
        <v>353</v>
      </c>
      <c r="C268" s="85">
        <v>1</v>
      </c>
    </row>
    <row r="269" spans="1:3" ht="13.5">
      <c r="A269" s="89" t="s">
        <v>354</v>
      </c>
      <c r="C269" s="85">
        <v>1</v>
      </c>
    </row>
    <row r="270" spans="1:3" ht="13.5">
      <c r="A270" s="89" t="s">
        <v>355</v>
      </c>
      <c r="C270" s="85">
        <v>1</v>
      </c>
    </row>
    <row r="271" spans="1:3" ht="13.5">
      <c r="A271" s="89" t="s">
        <v>473</v>
      </c>
      <c r="C271" s="85">
        <v>1</v>
      </c>
    </row>
    <row r="272" spans="1:3" ht="13.5">
      <c r="A272" s="89" t="s">
        <v>356</v>
      </c>
      <c r="C272" s="85">
        <v>1</v>
      </c>
    </row>
    <row r="273" spans="1:3" ht="13.5">
      <c r="A273" s="89" t="s">
        <v>478</v>
      </c>
      <c r="C273" s="85">
        <v>1</v>
      </c>
    </row>
    <row r="274" spans="1:3" ht="13.5">
      <c r="A274" s="89" t="s">
        <v>479</v>
      </c>
      <c r="C274" s="85">
        <v>1</v>
      </c>
    </row>
    <row r="275" spans="1:3" ht="13.5">
      <c r="A275" s="89" t="s">
        <v>357</v>
      </c>
      <c r="C275" s="85">
        <v>1</v>
      </c>
    </row>
    <row r="276" spans="1:3" ht="13.5">
      <c r="A276" s="89" t="s">
        <v>358</v>
      </c>
      <c r="C276" s="85">
        <v>1</v>
      </c>
    </row>
    <row r="277" spans="1:3" ht="13.5">
      <c r="A277" s="89" t="s">
        <v>359</v>
      </c>
      <c r="C277" s="85">
        <v>1</v>
      </c>
    </row>
    <row r="278" spans="1:3" ht="13.5">
      <c r="A278" s="89" t="s">
        <v>360</v>
      </c>
      <c r="C278" s="85">
        <v>1</v>
      </c>
    </row>
    <row r="279" spans="1:3" ht="13.5">
      <c r="A279" s="89" t="s">
        <v>480</v>
      </c>
      <c r="C279" s="85">
        <v>1</v>
      </c>
    </row>
    <row r="280" spans="1:3" ht="13.5">
      <c r="A280" s="89" t="s">
        <v>481</v>
      </c>
      <c r="C280" s="85">
        <v>1</v>
      </c>
    </row>
    <row r="281" spans="1:3" ht="13.5">
      <c r="A281" s="89" t="s">
        <v>361</v>
      </c>
      <c r="C281" s="85">
        <v>1</v>
      </c>
    </row>
    <row r="282" spans="1:3" ht="13.5">
      <c r="A282" s="89" t="s">
        <v>362</v>
      </c>
      <c r="C282" s="85">
        <v>1</v>
      </c>
    </row>
    <row r="283" spans="1:3" ht="13.5">
      <c r="A283" s="89" t="s">
        <v>363</v>
      </c>
      <c r="C283" s="85">
        <v>1</v>
      </c>
    </row>
    <row r="284" spans="1:3" ht="13.5">
      <c r="A284" s="89" t="s">
        <v>364</v>
      </c>
      <c r="C284" s="85">
        <v>1</v>
      </c>
    </row>
    <row r="285" spans="1:3" ht="13.5">
      <c r="A285" s="89" t="s">
        <v>365</v>
      </c>
      <c r="C285" s="85">
        <v>1</v>
      </c>
    </row>
    <row r="286" spans="1:3" ht="13.5">
      <c r="A286" s="89" t="s">
        <v>482</v>
      </c>
      <c r="C286" s="85">
        <v>1</v>
      </c>
    </row>
    <row r="287" spans="1:3" ht="13.5">
      <c r="A287" s="89" t="s">
        <v>366</v>
      </c>
      <c r="C287" s="85">
        <v>1</v>
      </c>
    </row>
    <row r="288" spans="1:3" ht="13.5">
      <c r="A288" s="89" t="s">
        <v>367</v>
      </c>
      <c r="C288" s="85">
        <v>1</v>
      </c>
    </row>
    <row r="289" spans="1:3" ht="13.5">
      <c r="A289" s="89" t="s">
        <v>368</v>
      </c>
      <c r="C289" s="85">
        <v>1</v>
      </c>
    </row>
    <row r="290" spans="1:3" ht="13.5">
      <c r="A290" s="89" t="s">
        <v>369</v>
      </c>
      <c r="C290" s="85">
        <v>1</v>
      </c>
    </row>
    <row r="291" spans="1:3" ht="13.5">
      <c r="A291" s="89" t="s">
        <v>370</v>
      </c>
      <c r="C291" s="85">
        <v>1</v>
      </c>
    </row>
    <row r="292" spans="1:3" ht="13.5">
      <c r="A292" s="89" t="s">
        <v>486</v>
      </c>
      <c r="C292" s="85">
        <v>1</v>
      </c>
    </row>
    <row r="293" spans="1:3" ht="13.5">
      <c r="A293" s="91" t="s">
        <v>371</v>
      </c>
      <c r="B293" s="91"/>
      <c r="C293" s="85">
        <v>1</v>
      </c>
    </row>
    <row r="294" spans="1:3" ht="13.5">
      <c r="A294" s="89" t="s">
        <v>372</v>
      </c>
      <c r="C294" s="85">
        <v>1</v>
      </c>
    </row>
    <row r="295" spans="1:3" ht="13.5">
      <c r="A295" s="89" t="s">
        <v>483</v>
      </c>
      <c r="C295" s="85">
        <v>1</v>
      </c>
    </row>
    <row r="296" spans="1:3" ht="13.5">
      <c r="A296" s="89" t="s">
        <v>373</v>
      </c>
      <c r="C296" s="85">
        <v>1</v>
      </c>
    </row>
    <row r="297" spans="1:3" ht="13.5">
      <c r="A297" s="89" t="s">
        <v>374</v>
      </c>
      <c r="C297" s="85">
        <v>1</v>
      </c>
    </row>
    <row r="298" spans="1:3" ht="13.5">
      <c r="A298" s="89" t="s">
        <v>375</v>
      </c>
      <c r="C298" s="85">
        <v>1</v>
      </c>
    </row>
    <row r="299" spans="1:3" ht="13.5">
      <c r="A299" s="89" t="s">
        <v>484</v>
      </c>
      <c r="C299" s="85">
        <v>1</v>
      </c>
    </row>
    <row r="300" spans="1:3" ht="13.5">
      <c r="A300" s="89" t="s">
        <v>376</v>
      </c>
      <c r="C300" s="85">
        <v>1</v>
      </c>
    </row>
    <row r="301" spans="1:3" ht="13.5">
      <c r="A301" s="89" t="s">
        <v>485</v>
      </c>
      <c r="C301" s="85">
        <v>1</v>
      </c>
    </row>
    <row r="302" spans="1:3" ht="13.5">
      <c r="A302" s="89" t="s">
        <v>377</v>
      </c>
      <c r="C302" s="85">
        <v>1</v>
      </c>
    </row>
    <row r="303" spans="1:3" ht="13.5">
      <c r="A303" s="89" t="s">
        <v>487</v>
      </c>
      <c r="C303" s="85">
        <v>1</v>
      </c>
    </row>
    <row r="304" spans="1:3" ht="13.5">
      <c r="A304" s="89" t="s">
        <v>378</v>
      </c>
      <c r="C304" s="85">
        <v>1</v>
      </c>
    </row>
    <row r="305" spans="1:3" ht="13.5">
      <c r="A305" s="89" t="s">
        <v>379</v>
      </c>
      <c r="C305" s="85">
        <v>1</v>
      </c>
    </row>
    <row r="306" spans="1:3" ht="13.5">
      <c r="A306" s="89" t="s">
        <v>380</v>
      </c>
      <c r="C306" s="85">
        <v>1</v>
      </c>
    </row>
    <row r="307" spans="1:3" ht="13.5">
      <c r="A307" s="89" t="s">
        <v>381</v>
      </c>
      <c r="C307" s="85">
        <v>1</v>
      </c>
    </row>
    <row r="308" spans="1:3" ht="13.5">
      <c r="A308" s="89" t="s">
        <v>488</v>
      </c>
      <c r="C308" s="85">
        <v>1</v>
      </c>
    </row>
    <row r="309" spans="1:3" ht="13.5">
      <c r="A309" s="89" t="s">
        <v>489</v>
      </c>
      <c r="C309" s="85">
        <v>1</v>
      </c>
    </row>
    <row r="310" spans="1:3" ht="13.5">
      <c r="A310" s="89" t="s">
        <v>382</v>
      </c>
      <c r="C310" s="85">
        <v>1</v>
      </c>
    </row>
    <row r="311" spans="1:3" ht="13.5">
      <c r="A311" s="89" t="s">
        <v>383</v>
      </c>
      <c r="C311" s="85">
        <v>1</v>
      </c>
    </row>
    <row r="312" spans="1:3" ht="13.5">
      <c r="A312" s="89" t="s">
        <v>384</v>
      </c>
      <c r="C312" s="85">
        <v>1</v>
      </c>
    </row>
    <row r="313" spans="1:3" ht="13.5">
      <c r="A313" s="89" t="s">
        <v>490</v>
      </c>
      <c r="C313" s="85">
        <v>1</v>
      </c>
    </row>
    <row r="314" spans="1:3" ht="13.5">
      <c r="A314" s="89" t="s">
        <v>491</v>
      </c>
      <c r="C314" s="85">
        <v>1</v>
      </c>
    </row>
    <row r="315" spans="1:3" ht="13.5">
      <c r="A315" s="89" t="s">
        <v>385</v>
      </c>
      <c r="C315" s="85">
        <v>1</v>
      </c>
    </row>
    <row r="316" spans="1:3" ht="13.5">
      <c r="A316" s="89" t="s">
        <v>386</v>
      </c>
      <c r="C316" s="85">
        <v>1</v>
      </c>
    </row>
    <row r="317" spans="1:3" ht="13.5">
      <c r="A317" s="89" t="s">
        <v>387</v>
      </c>
      <c r="C317" s="85">
        <v>1</v>
      </c>
    </row>
    <row r="318" spans="1:3" ht="13.5">
      <c r="A318" s="89" t="s">
        <v>492</v>
      </c>
      <c r="C318" s="85">
        <v>1</v>
      </c>
    </row>
    <row r="319" spans="1:3" ht="13.5">
      <c r="A319" s="89" t="s">
        <v>493</v>
      </c>
      <c r="C319" s="85">
        <v>1</v>
      </c>
    </row>
    <row r="320" spans="1:3" ht="13.5">
      <c r="A320" s="91" t="s">
        <v>388</v>
      </c>
      <c r="B320" s="91"/>
      <c r="C320" s="85">
        <v>1</v>
      </c>
    </row>
    <row r="321" spans="1:3" ht="13.5">
      <c r="A321" s="89" t="s">
        <v>494</v>
      </c>
      <c r="C321" s="85">
        <v>1</v>
      </c>
    </row>
    <row r="322" spans="1:3" ht="13.5">
      <c r="A322" s="89" t="s">
        <v>389</v>
      </c>
      <c r="C322" s="85">
        <v>1</v>
      </c>
    </row>
    <row r="323" spans="1:3" ht="13.5">
      <c r="A323" s="89" t="s">
        <v>390</v>
      </c>
      <c r="C323" s="85">
        <v>1</v>
      </c>
    </row>
    <row r="324" spans="1:3" ht="13.5">
      <c r="A324" s="89" t="s">
        <v>391</v>
      </c>
      <c r="C324" s="85">
        <v>1</v>
      </c>
    </row>
    <row r="325" spans="1:3" ht="13.5">
      <c r="A325" s="89" t="s">
        <v>392</v>
      </c>
      <c r="C325" s="85">
        <v>1</v>
      </c>
    </row>
    <row r="326" spans="1:3" ht="13.5">
      <c r="A326" s="89" t="s">
        <v>393</v>
      </c>
      <c r="C326" s="85">
        <v>1</v>
      </c>
    </row>
    <row r="327" spans="1:3" ht="13.5">
      <c r="A327" s="89" t="s">
        <v>394</v>
      </c>
      <c r="C327" s="85">
        <v>1</v>
      </c>
    </row>
    <row r="328" spans="1:3" ht="13.5">
      <c r="A328" s="89" t="s">
        <v>395</v>
      </c>
      <c r="C328" s="85">
        <v>1</v>
      </c>
    </row>
    <row r="329" spans="1:3" ht="13.5">
      <c r="A329" s="89" t="s">
        <v>396</v>
      </c>
      <c r="C329" s="85">
        <v>1</v>
      </c>
    </row>
    <row r="330" spans="1:3" ht="13.5">
      <c r="A330" s="89" t="s">
        <v>397</v>
      </c>
      <c r="C330" s="85">
        <v>1</v>
      </c>
    </row>
    <row r="331" spans="1:3" ht="13.5">
      <c r="A331" s="89" t="s">
        <v>495</v>
      </c>
      <c r="C331" s="85">
        <v>1</v>
      </c>
    </row>
    <row r="332" spans="1:3" ht="13.5">
      <c r="A332" s="89" t="s">
        <v>398</v>
      </c>
      <c r="C332" s="85">
        <v>1</v>
      </c>
    </row>
    <row r="333" spans="1:3" ht="13.5">
      <c r="A333" s="89" t="s">
        <v>399</v>
      </c>
      <c r="C333" s="85">
        <v>1</v>
      </c>
    </row>
    <row r="334" spans="1:3" ht="13.5">
      <c r="A334" s="89" t="s">
        <v>400</v>
      </c>
      <c r="C334" s="85">
        <v>1</v>
      </c>
    </row>
    <row r="335" spans="1:3" ht="13.5">
      <c r="A335" s="89" t="s">
        <v>496</v>
      </c>
      <c r="C335" s="85">
        <v>1</v>
      </c>
    </row>
    <row r="336" spans="1:3" ht="13.5">
      <c r="A336" s="89" t="s">
        <v>497</v>
      </c>
      <c r="C336" s="85">
        <v>1</v>
      </c>
    </row>
    <row r="337" spans="1:3" ht="13.5">
      <c r="A337" s="89" t="s">
        <v>498</v>
      </c>
      <c r="C337" s="85">
        <v>1</v>
      </c>
    </row>
    <row r="338" spans="1:3" ht="13.5">
      <c r="A338" s="89" t="s">
        <v>401</v>
      </c>
      <c r="C338" s="85">
        <v>1</v>
      </c>
    </row>
    <row r="339" spans="1:3" ht="13.5">
      <c r="A339" s="89" t="s">
        <v>402</v>
      </c>
      <c r="C339" s="85">
        <v>1</v>
      </c>
    </row>
    <row r="340" spans="1:3" ht="13.5">
      <c r="A340" s="89" t="s">
        <v>403</v>
      </c>
      <c r="C340" s="85">
        <v>1</v>
      </c>
    </row>
    <row r="341" spans="1:3" ht="13.5">
      <c r="A341" s="89" t="s">
        <v>499</v>
      </c>
      <c r="C341" s="85">
        <v>1</v>
      </c>
    </row>
    <row r="342" spans="1:3" ht="13.5">
      <c r="A342" s="89" t="s">
        <v>404</v>
      </c>
      <c r="C342" s="85">
        <v>1</v>
      </c>
    </row>
    <row r="343" spans="1:3" ht="13.5">
      <c r="A343" s="89" t="s">
        <v>405</v>
      </c>
      <c r="C343" s="85">
        <v>1</v>
      </c>
    </row>
    <row r="344" spans="1:3" ht="13.5">
      <c r="A344" s="89" t="s">
        <v>406</v>
      </c>
      <c r="C344" s="85">
        <v>1</v>
      </c>
    </row>
    <row r="345" spans="1:3" ht="13.5">
      <c r="A345" s="89" t="s">
        <v>500</v>
      </c>
      <c r="C345" s="85">
        <v>1</v>
      </c>
    </row>
    <row r="346" spans="1:3" ht="13.5">
      <c r="A346" s="89" t="s">
        <v>407</v>
      </c>
      <c r="C346" s="85">
        <v>1</v>
      </c>
    </row>
    <row r="347" spans="1:3" ht="13.5">
      <c r="A347" s="89" t="s">
        <v>408</v>
      </c>
      <c r="C347" s="85">
        <v>1</v>
      </c>
    </row>
    <row r="348" spans="1:3" ht="13.5">
      <c r="A348" s="89" t="s">
        <v>409</v>
      </c>
      <c r="C348" s="85">
        <v>1</v>
      </c>
    </row>
    <row r="349" spans="1:3" ht="13.5">
      <c r="A349" s="89" t="s">
        <v>501</v>
      </c>
      <c r="C349" s="85">
        <v>1</v>
      </c>
    </row>
    <row r="350" spans="1:3" ht="13.5">
      <c r="A350" s="89" t="s">
        <v>502</v>
      </c>
      <c r="C350" s="85">
        <v>1</v>
      </c>
    </row>
    <row r="351" spans="1:3" ht="13.5">
      <c r="A351" s="89" t="s">
        <v>410</v>
      </c>
      <c r="C351" s="85">
        <v>1</v>
      </c>
    </row>
    <row r="352" spans="1:3" ht="13.5">
      <c r="A352" s="89" t="s">
        <v>411</v>
      </c>
      <c r="C352" s="85">
        <v>1</v>
      </c>
    </row>
    <row r="353" spans="1:3" ht="13.5">
      <c r="A353" s="89" t="s">
        <v>412</v>
      </c>
      <c r="C353" s="85">
        <v>1</v>
      </c>
    </row>
    <row r="354" spans="1:3" ht="13.5">
      <c r="A354" s="89" t="s">
        <v>503</v>
      </c>
      <c r="C354" s="85">
        <v>1</v>
      </c>
    </row>
    <row r="355" spans="1:3" ht="13.5">
      <c r="A355" s="89" t="s">
        <v>504</v>
      </c>
      <c r="C355" s="85">
        <v>1</v>
      </c>
    </row>
    <row r="356" spans="1:3" ht="13.5">
      <c r="A356" s="89" t="s">
        <v>505</v>
      </c>
      <c r="C356" s="85">
        <v>1</v>
      </c>
    </row>
    <row r="357" spans="1:3" ht="13.5">
      <c r="A357" s="140" t="s">
        <v>413</v>
      </c>
      <c r="C357" s="85">
        <v>1</v>
      </c>
    </row>
    <row r="358" spans="1:3" ht="13.5">
      <c r="A358" s="89" t="s">
        <v>414</v>
      </c>
      <c r="C358" s="85">
        <v>1</v>
      </c>
    </row>
    <row r="359" spans="1:3" ht="13.5">
      <c r="A359" s="89" t="s">
        <v>415</v>
      </c>
      <c r="C359" s="85">
        <v>1</v>
      </c>
    </row>
    <row r="360" spans="1:3" ht="13.5">
      <c r="A360" s="140" t="s">
        <v>416</v>
      </c>
      <c r="C360" s="85">
        <v>1</v>
      </c>
    </row>
    <row r="361" spans="1:3" ht="13.5">
      <c r="A361" s="89" t="s">
        <v>417</v>
      </c>
      <c r="C361" s="85">
        <v>1</v>
      </c>
    </row>
    <row r="362" spans="1:3" ht="13.5">
      <c r="A362" s="89" t="s">
        <v>418</v>
      </c>
      <c r="C362" s="85">
        <v>1</v>
      </c>
    </row>
    <row r="363" spans="1:3" ht="13.5">
      <c r="A363" s="89" t="s">
        <v>419</v>
      </c>
      <c r="C363" s="85">
        <v>1</v>
      </c>
    </row>
    <row r="364" spans="1:3" ht="13.5">
      <c r="A364" s="89" t="s">
        <v>506</v>
      </c>
      <c r="C364" s="85">
        <v>1</v>
      </c>
    </row>
    <row r="365" spans="1:3" ht="13.5">
      <c r="A365" s="89" t="s">
        <v>507</v>
      </c>
      <c r="C365" s="85">
        <v>1</v>
      </c>
    </row>
    <row r="366" spans="1:3" ht="13.5">
      <c r="A366" s="89" t="s">
        <v>420</v>
      </c>
      <c r="C366" s="85">
        <v>1</v>
      </c>
    </row>
    <row r="367" spans="1:3" ht="13.5">
      <c r="A367" s="89" t="s">
        <v>421</v>
      </c>
      <c r="C367" s="85">
        <v>1</v>
      </c>
    </row>
    <row r="368" spans="1:3" ht="13.5">
      <c r="A368" s="89" t="s">
        <v>508</v>
      </c>
      <c r="C368" s="85">
        <v>1</v>
      </c>
    </row>
    <row r="369" spans="1:3" ht="13.5">
      <c r="A369" s="89" t="s">
        <v>422</v>
      </c>
      <c r="C369" s="85">
        <v>1</v>
      </c>
    </row>
    <row r="370" spans="1:3" ht="13.5">
      <c r="A370" s="89" t="s">
        <v>509</v>
      </c>
      <c r="C370" s="85">
        <v>1</v>
      </c>
    </row>
    <row r="371" spans="1:3" ht="13.5">
      <c r="A371" s="89" t="s">
        <v>423</v>
      </c>
      <c r="C371" s="85">
        <v>1</v>
      </c>
    </row>
    <row r="372" spans="1:3" ht="13.5">
      <c r="A372" s="89" t="s">
        <v>424</v>
      </c>
      <c r="C372" s="85">
        <v>1</v>
      </c>
    </row>
    <row r="373" spans="1:3" ht="13.5">
      <c r="A373" s="89" t="s">
        <v>510</v>
      </c>
      <c r="C373" s="85">
        <v>1</v>
      </c>
    </row>
    <row r="374" spans="1:3" ht="13.5">
      <c r="A374" s="89" t="s">
        <v>425</v>
      </c>
      <c r="C374" s="85">
        <v>1</v>
      </c>
    </row>
  </sheetData>
  <sheetProtection/>
  <autoFilter ref="A1:E374">
    <sortState ref="A2:E374">
      <sortCondition sortBy="value" ref="E2:E37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U1307</dc:creator>
  <cp:keywords/>
  <dc:description/>
  <cp:lastModifiedBy>U1307</cp:lastModifiedBy>
  <cp:lastPrinted>2019-03-18T07:30:23Z</cp:lastPrinted>
  <dcterms:created xsi:type="dcterms:W3CDTF">2007-02-08T05:07:19Z</dcterms:created>
  <dcterms:modified xsi:type="dcterms:W3CDTF">2019-03-18T07:35:11Z</dcterms:modified>
  <cp:category/>
  <cp:version/>
  <cp:contentType/>
  <cp:contentStatus/>
</cp:coreProperties>
</file>