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U6089\Desktop\経営比較分析表\"/>
    </mc:Choice>
  </mc:AlternateContent>
  <xr:revisionPtr revIDLastSave="0" documentId="13_ncr:1_{EC43A260-5026-416B-8BA0-2DA475D8C006}" xr6:coauthVersionLast="45" xr6:coauthVersionMax="45" xr10:uidLastSave="{00000000-0000-0000-0000-000000000000}"/>
  <workbookProtection workbookAlgorithmName="SHA-512" workbookHashValue="iPzbsuODt5Eav5LCsJglj50VifcMyMW1Hufn0MYl2NkEyMSom3YkVFyBCHIXxELyavcMHa/kFvJEYKkkfHSVUA==" workbookSaltValue="22VLSqMf6ZXAia+VdMmT5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BB10" i="4"/>
  <c r="AL10" i="4"/>
  <c r="W10" i="4"/>
  <c r="P10" i="4"/>
  <c r="BB8" i="4"/>
  <c r="AT8" i="4"/>
  <c r="AL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<sst xmlns="http://schemas.openxmlformats.org/spreadsheetml/2006/main" count="236" uniqueCount="119">
  <si>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</si>
  <si>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</si>
  <si>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</si>
  <si>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</si>
  <si>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</si>
  <si>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</si>
  <si>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</si>
  <si>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</si>
  <si>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</si>
  <si>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</si>
  <si>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</si>
  <si>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</si>
  <si>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</si>
  <si>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</si>
  <si>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</si>
  <si>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</si>
  <si>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</si>
  <si>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</si>
  <si>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</si>
  <si>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</si>
  <si>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</si>
  <si>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</si>
  <si>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</si>
  <si>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</si>
  <si>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</si>
  <si>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</si>
  <si>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</si>
  <si>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</si>
  <si>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</si>
  <si>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</si>
  <si>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</si>
  <si>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</si>
  <si>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</si>
  <si>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</si>
  <si>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</si>
  <si>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</si>
  <si>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</si>
  <si>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</si>
  <si>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</si>
  <si>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</si>
  <si>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</si>
  <si>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</si>
  <si>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</si>
  <si>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</si>
  <si>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</si>
  <si>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</si>
  <si>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</si>
  <si>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</si>
  <si>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</si>
  <si>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</si>
  <si>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</si>
  <si>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</si>
  <si>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</si>
  <si>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</si>
  <si>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</si>
  <si>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</si>
  <si>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</si>
  <si>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</si>
  <si>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</si>
  <si>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</si>
  <si>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</si>
  <si>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</si>
  <si>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</si>
  <si>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</si>
  <si>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</si>
  <si>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</si>
  <si>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</si>
  <si>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</si>
  <si>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</si>
  <si>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</si>
  <si>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</si>
  <si>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</si>
  <si>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</si>
  <si>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</si>
  <si>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</si>
  <si>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</si>
  <si>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</si>
  <si>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</si>
  <si>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</si>
  <si>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</si>
  <si>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</si>
  <si>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</si>
  <si>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</si>
  <si>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</si>
  <si>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</si>
  <si>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</si>
  <si>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</si>
  <si>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</si>
  <si>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</si>
  <si>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</si>
  <si>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</si>
  <si>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</si>
  <si>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</si>
  <si>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</si>
  <si>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</si>
  <si>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</si>
  <si>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</si>
  <si>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</si>
  <si>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</si>
  <si>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</si>
  <si>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</si>
  <si>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</si>
  <si>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</si>
  <si>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</si>
  <si>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</si>
  <si>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</si>
  <si>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</si>
  <si>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</si>
  <si>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</si>
  <si>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</si>
  <si>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</si>
  <si>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</si>
  <si>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</si>
  <si>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</si>
  <si>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</si>
  <si>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</si>
  <si>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収益的収支比率は、90％と前年度を下回っておりますが、令和2年4月1日に地方公営企業法を適用したことに伴い、打ち切り決算を行ったことによる一時的なものと考えます。
　企業債残高対事業規模比率は、年度ごとの増減はあるものの、類似団体平均値より低い数値となっております。
　経費回収率は、100％を下回っておりますが、打ち切り決算を行ったことによる一時的なものと考えます。
　汚水処理原価は、類似団体平均値より低い状況ではありますが、今後も更なる経費の削減に向けた取り組みが必要です。
　施設利用率は、年度ごとの増減はあるものの、平均値を上回った数値となっております。
　水洗化率については、平均率を上回り良好な数値となっておりますが、今後も使用料収入の確保を図るため、水洗化率向上の取組が必要と考えます。</t>
    <rPh sb="1" eb="4">
      <t>シュウエキテキ</t>
    </rPh>
    <rPh sb="4" eb="6">
      <t>シュウシ</t>
    </rPh>
    <rPh sb="6" eb="8">
      <t>ヒリツ</t>
    </rPh>
    <rPh sb="14" eb="17">
      <t>ゼンネンド</t>
    </rPh>
    <rPh sb="18" eb="20">
      <t>シタマワ</t>
    </rPh>
    <rPh sb="28" eb="30">
      <t>レイワ</t>
    </rPh>
    <rPh sb="31" eb="32">
      <t>ネン</t>
    </rPh>
    <rPh sb="33" eb="34">
      <t>ガツ</t>
    </rPh>
    <rPh sb="35" eb="36">
      <t>ニチ</t>
    </rPh>
    <rPh sb="37" eb="39">
      <t>チホウ</t>
    </rPh>
    <rPh sb="39" eb="41">
      <t>コウエイ</t>
    </rPh>
    <rPh sb="41" eb="43">
      <t>キギョウ</t>
    </rPh>
    <rPh sb="43" eb="44">
      <t>ホウ</t>
    </rPh>
    <rPh sb="45" eb="47">
      <t>テキヨウ</t>
    </rPh>
    <rPh sb="52" eb="53">
      <t>トモナ</t>
    </rPh>
    <rPh sb="55" eb="56">
      <t>ウ</t>
    </rPh>
    <rPh sb="57" eb="58">
      <t>キ</t>
    </rPh>
    <rPh sb="59" eb="61">
      <t>ケッサン</t>
    </rPh>
    <rPh sb="62" eb="63">
      <t>オコナ</t>
    </rPh>
    <rPh sb="70" eb="73">
      <t>イチジテキ</t>
    </rPh>
    <rPh sb="77" eb="78">
      <t>カンガ</t>
    </rPh>
    <rPh sb="84" eb="86">
      <t>キギョウ</t>
    </rPh>
    <rPh sb="86" eb="87">
      <t>サイ</t>
    </rPh>
    <rPh sb="87" eb="89">
      <t>ザンダカ</t>
    </rPh>
    <rPh sb="89" eb="90">
      <t>タイ</t>
    </rPh>
    <rPh sb="90" eb="92">
      <t>ジギョウ</t>
    </rPh>
    <rPh sb="92" eb="94">
      <t>キボ</t>
    </rPh>
    <rPh sb="94" eb="96">
      <t>ヒリツ</t>
    </rPh>
    <rPh sb="98" eb="100">
      <t>ネンド</t>
    </rPh>
    <rPh sb="103" eb="105">
      <t>ゾウゲン</t>
    </rPh>
    <rPh sb="112" eb="114">
      <t>ルイジ</t>
    </rPh>
    <rPh sb="114" eb="116">
      <t>ダンタイ</t>
    </rPh>
    <rPh sb="116" eb="119">
      <t>ヘイキンチ</t>
    </rPh>
    <rPh sb="121" eb="122">
      <t>テイ</t>
    </rPh>
    <rPh sb="123" eb="125">
      <t>スウチ</t>
    </rPh>
    <rPh sb="136" eb="138">
      <t>ケイヒ</t>
    </rPh>
    <rPh sb="138" eb="140">
      <t>カイシュウ</t>
    </rPh>
    <rPh sb="140" eb="141">
      <t>リツ</t>
    </rPh>
    <rPh sb="148" eb="150">
      <t>シタマワ</t>
    </rPh>
    <rPh sb="158" eb="159">
      <t>ウ</t>
    </rPh>
    <rPh sb="160" eb="161">
      <t>キ</t>
    </rPh>
    <rPh sb="162" eb="164">
      <t>ケッサン</t>
    </rPh>
    <rPh sb="165" eb="166">
      <t>オコナ</t>
    </rPh>
    <rPh sb="173" eb="176">
      <t>イチジテキ</t>
    </rPh>
    <rPh sb="180" eb="181">
      <t>カンガ</t>
    </rPh>
    <rPh sb="187" eb="189">
      <t>オスイ</t>
    </rPh>
    <rPh sb="189" eb="191">
      <t>ショリ</t>
    </rPh>
    <rPh sb="191" eb="193">
      <t>ゲンカ</t>
    </rPh>
    <rPh sb="195" eb="197">
      <t>ルイジ</t>
    </rPh>
    <rPh sb="197" eb="199">
      <t>ダンタイ</t>
    </rPh>
    <rPh sb="199" eb="202">
      <t>ヘイキンチ</t>
    </rPh>
    <rPh sb="204" eb="205">
      <t>ヒク</t>
    </rPh>
    <rPh sb="206" eb="208">
      <t>ジョウキョウ</t>
    </rPh>
    <rPh sb="216" eb="218">
      <t>コンゴ</t>
    </rPh>
    <rPh sb="219" eb="220">
      <t>サラ</t>
    </rPh>
    <rPh sb="222" eb="224">
      <t>ケイヒ</t>
    </rPh>
    <rPh sb="225" eb="227">
      <t>サクゲン</t>
    </rPh>
    <rPh sb="228" eb="229">
      <t>ム</t>
    </rPh>
    <rPh sb="231" eb="232">
      <t>ト</t>
    </rPh>
    <rPh sb="233" eb="234">
      <t>ク</t>
    </rPh>
    <rPh sb="236" eb="238">
      <t>ヒツヨウ</t>
    </rPh>
    <rPh sb="243" eb="245">
      <t>シセツ</t>
    </rPh>
    <rPh sb="245" eb="248">
      <t>リヨウリツ</t>
    </rPh>
    <rPh sb="250" eb="252">
      <t>ネンド</t>
    </rPh>
    <rPh sb="255" eb="257">
      <t>ゾウゲン</t>
    </rPh>
    <rPh sb="264" eb="267">
      <t>ヘイキンチ</t>
    </rPh>
    <rPh sb="268" eb="270">
      <t>ウワマワ</t>
    </rPh>
    <rPh sb="272" eb="274">
      <t>スウチ</t>
    </rPh>
    <rPh sb="285" eb="288">
      <t>スイセンカ</t>
    </rPh>
    <rPh sb="288" eb="289">
      <t>リツ</t>
    </rPh>
    <rPh sb="295" eb="297">
      <t>ヘイキン</t>
    </rPh>
    <rPh sb="297" eb="298">
      <t>リツ</t>
    </rPh>
    <rPh sb="299" eb="301">
      <t>ウワマワ</t>
    </rPh>
    <rPh sb="302" eb="304">
      <t>リョウコウ</t>
    </rPh>
    <rPh sb="305" eb="307">
      <t>スウチ</t>
    </rPh>
    <rPh sb="317" eb="319">
      <t>コンゴ</t>
    </rPh>
    <rPh sb="320" eb="323">
      <t>シヨウリョウ</t>
    </rPh>
    <rPh sb="323" eb="325">
      <t>シュウニュウ</t>
    </rPh>
    <rPh sb="326" eb="328">
      <t>カクホ</t>
    </rPh>
    <rPh sb="329" eb="330">
      <t>ハカ</t>
    </rPh>
    <rPh sb="334" eb="337">
      <t>スイセンカ</t>
    </rPh>
    <rPh sb="337" eb="338">
      <t>リツ</t>
    </rPh>
    <rPh sb="338" eb="340">
      <t>コウジョウ</t>
    </rPh>
    <rPh sb="341" eb="343">
      <t>トリクミ</t>
    </rPh>
    <rPh sb="344" eb="346">
      <t>ヒツヨウ</t>
    </rPh>
    <rPh sb="347" eb="348">
      <t>カンガ</t>
    </rPh>
    <phoneticPr fontId="4"/>
  </si>
  <si>
    <t>　終末処理場については、長寿命化計画に基づき、平成24年度より機械・電気設備を中心に改築更新工事を進めています。
　管路施設については、北部処理区が昭和43年度に供用を開始しており、耐用年数を超える管渠が現れています。
　今後は下水道施設ストックマネジメント計画に基づき予防保全的な管理を行うとともに、費用の平準化を図りつつ老朽施設の改築更新を計画的に実施します。</t>
    <rPh sb="1" eb="3">
      <t>シュウマツ</t>
    </rPh>
    <rPh sb="3" eb="6">
      <t>ショリジョウ</t>
    </rPh>
    <rPh sb="12" eb="16">
      <t>チョウジュミョウカ</t>
    </rPh>
    <rPh sb="16" eb="18">
      <t>ケイカク</t>
    </rPh>
    <rPh sb="19" eb="20">
      <t>モト</t>
    </rPh>
    <rPh sb="23" eb="25">
      <t>ヘイセイ</t>
    </rPh>
    <rPh sb="27" eb="29">
      <t>ネンド</t>
    </rPh>
    <rPh sb="31" eb="33">
      <t>キカイ</t>
    </rPh>
    <rPh sb="34" eb="36">
      <t>デンキ</t>
    </rPh>
    <rPh sb="36" eb="38">
      <t>セツビ</t>
    </rPh>
    <rPh sb="39" eb="41">
      <t>チュウシン</t>
    </rPh>
    <rPh sb="42" eb="44">
      <t>カイチク</t>
    </rPh>
    <rPh sb="44" eb="46">
      <t>コウシン</t>
    </rPh>
    <rPh sb="46" eb="48">
      <t>コウジ</t>
    </rPh>
    <rPh sb="49" eb="50">
      <t>スス</t>
    </rPh>
    <rPh sb="58" eb="60">
      <t>カンロ</t>
    </rPh>
    <rPh sb="60" eb="62">
      <t>シセツ</t>
    </rPh>
    <rPh sb="68" eb="70">
      <t>ホクブ</t>
    </rPh>
    <rPh sb="70" eb="72">
      <t>ショリ</t>
    </rPh>
    <rPh sb="72" eb="73">
      <t>ク</t>
    </rPh>
    <rPh sb="74" eb="76">
      <t>ショウワ</t>
    </rPh>
    <rPh sb="78" eb="80">
      <t>ネンド</t>
    </rPh>
    <rPh sb="81" eb="83">
      <t>キョウヨウ</t>
    </rPh>
    <rPh sb="84" eb="86">
      <t>カイシ</t>
    </rPh>
    <rPh sb="91" eb="93">
      <t>タイヨウ</t>
    </rPh>
    <rPh sb="93" eb="95">
      <t>ネンスウ</t>
    </rPh>
    <rPh sb="96" eb="97">
      <t>コ</t>
    </rPh>
    <rPh sb="99" eb="101">
      <t>カンキョ</t>
    </rPh>
    <rPh sb="102" eb="103">
      <t>アラワ</t>
    </rPh>
    <rPh sb="111" eb="113">
      <t>コンゴ</t>
    </rPh>
    <rPh sb="114" eb="117">
      <t>ゲスイドウ</t>
    </rPh>
    <rPh sb="117" eb="119">
      <t>シセツ</t>
    </rPh>
    <rPh sb="129" eb="131">
      <t>ケイカク</t>
    </rPh>
    <rPh sb="132" eb="133">
      <t>モト</t>
    </rPh>
    <rPh sb="135" eb="137">
      <t>ヨボウ</t>
    </rPh>
    <rPh sb="137" eb="140">
      <t>ホゼンテキ</t>
    </rPh>
    <rPh sb="141" eb="143">
      <t>カンリ</t>
    </rPh>
    <rPh sb="144" eb="145">
      <t>オコナ</t>
    </rPh>
    <rPh sb="151" eb="153">
      <t>ヒヨウ</t>
    </rPh>
    <rPh sb="154" eb="157">
      <t>ヘイジュンカ</t>
    </rPh>
    <rPh sb="158" eb="159">
      <t>ハカ</t>
    </rPh>
    <rPh sb="162" eb="164">
      <t>ロウキュウ</t>
    </rPh>
    <rPh sb="164" eb="166">
      <t>シセツ</t>
    </rPh>
    <rPh sb="167" eb="169">
      <t>カイチク</t>
    </rPh>
    <rPh sb="169" eb="171">
      <t>コウシン</t>
    </rPh>
    <rPh sb="172" eb="175">
      <t>ケイカクテキ</t>
    </rPh>
    <rPh sb="176" eb="178">
      <t>ジッシ</t>
    </rPh>
    <phoneticPr fontId="4"/>
  </si>
  <si>
    <t>　公共下水道施設については、未普及地域の汚水管整備や老朽施設の更新を進める予定であり、整備に伴う費用の増加が見込まれます。平成30年度に策定した経営戦略の改定を行い、財政収支のバランスを図りながら計画的に取り組んでいく必要があります。</t>
    <rPh sb="1" eb="3">
      <t>コウキョウ</t>
    </rPh>
    <rPh sb="3" eb="6">
      <t>ゲスイドウ</t>
    </rPh>
    <rPh sb="6" eb="8">
      <t>シセツ</t>
    </rPh>
    <rPh sb="14" eb="17">
      <t>ミフキュウ</t>
    </rPh>
    <rPh sb="17" eb="19">
      <t>チイキ</t>
    </rPh>
    <rPh sb="20" eb="22">
      <t>オスイ</t>
    </rPh>
    <rPh sb="22" eb="23">
      <t>カン</t>
    </rPh>
    <rPh sb="23" eb="25">
      <t>セイビ</t>
    </rPh>
    <rPh sb="26" eb="28">
      <t>ロウキュウ</t>
    </rPh>
    <rPh sb="28" eb="30">
      <t>シセツ</t>
    </rPh>
    <rPh sb="31" eb="33">
      <t>コウシン</t>
    </rPh>
    <rPh sb="34" eb="35">
      <t>スス</t>
    </rPh>
    <rPh sb="37" eb="39">
      <t>ヨテイ</t>
    </rPh>
    <rPh sb="43" eb="45">
      <t>セイビ</t>
    </rPh>
    <rPh sb="46" eb="47">
      <t>トモナ</t>
    </rPh>
    <rPh sb="48" eb="50">
      <t>ヒヨウ</t>
    </rPh>
    <rPh sb="51" eb="53">
      <t>ゾウカ</t>
    </rPh>
    <rPh sb="54" eb="56">
      <t>ミコ</t>
    </rPh>
    <rPh sb="61" eb="63">
      <t>ヘイセイ</t>
    </rPh>
    <rPh sb="65" eb="67">
      <t>ネンド</t>
    </rPh>
    <rPh sb="68" eb="70">
      <t>サクテイ</t>
    </rPh>
    <rPh sb="72" eb="74">
      <t>ケイエイ</t>
    </rPh>
    <rPh sb="74" eb="76">
      <t>センリャク</t>
    </rPh>
    <rPh sb="77" eb="79">
      <t>カイテイ</t>
    </rPh>
    <rPh sb="80" eb="81">
      <t>オコナ</t>
    </rPh>
    <rPh sb="83" eb="85">
      <t>ザイセイ</t>
    </rPh>
    <rPh sb="85" eb="87">
      <t>シュウシ</t>
    </rPh>
    <rPh sb="93" eb="94">
      <t>ハカ</t>
    </rPh>
    <rPh sb="98" eb="101">
      <t>ケイカクテキ</t>
    </rPh>
    <rPh sb="102" eb="103">
      <t>ト</t>
    </rPh>
    <rPh sb="104" eb="105">
      <t>ク</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</si>
</sst>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0.08</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EC0-4F5F-BB4D-3E0DC1173F1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DEC0-4F5F-BB4D-3E0DC1173F1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82.52</c:v>
                </c:pt>
                <c:pt idx="1">
                  <c:v>80.099999999999994</c:v>
                </c:pt>
                <c:pt idx="2">
                  <c:v>78.89</c:v>
                </c:pt>
                <c:pt idx="3">
                  <c:v>73.959999999999994</c:v>
                </c:pt>
                <c:pt idx="4">
                  <c:v>79.680000000000007</c:v>
                </c:pt>
              </c:numCache>
            </c:numRef>
          </c:val>
          <c:extLst>
            <c:ext xmlns:c16="http://schemas.microsoft.com/office/drawing/2014/chart" uri="{C3380CC4-5D6E-409C-BE32-E72D297353CC}">
              <c16:uniqueId val="{00000000-C8DF-4015-A757-A8287DB49F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C8DF-4015-A757-A8287DB49F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93.34</c:v>
                </c:pt>
                <c:pt idx="1">
                  <c:v>93.74</c:v>
                </c:pt>
                <c:pt idx="2">
                  <c:v>94.14</c:v>
                </c:pt>
                <c:pt idx="3">
                  <c:v>94.43</c:v>
                </c:pt>
                <c:pt idx="4">
                  <c:v>94.71</c:v>
                </c:pt>
              </c:numCache>
            </c:numRef>
          </c:val>
          <c:extLst>
            <c:ext xmlns:c16="http://schemas.microsoft.com/office/drawing/2014/chart" uri="{C3380CC4-5D6E-409C-BE32-E72D297353CC}">
              <c16:uniqueId val="{00000000-B797-476F-B544-1C9E16AF3F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B797-476F-B544-1C9E16AF3F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100.32</c:v>
                </c:pt>
                <c:pt idx="1">
                  <c:v>102.28</c:v>
                </c:pt>
                <c:pt idx="2">
                  <c:v>102.71</c:v>
                </c:pt>
                <c:pt idx="3">
                  <c:v>100.93</c:v>
                </c:pt>
                <c:pt idx="4">
                  <c:v>90</c:v>
                </c:pt>
              </c:numCache>
            </c:numRef>
          </c:val>
          <c:extLst>
            <c:ext xmlns:c16="http://schemas.microsoft.com/office/drawing/2014/chart" uri="{C3380CC4-5D6E-409C-BE32-E72D297353CC}">
              <c16:uniqueId val="{00000000-7CC8-4EA3-A945-F34E103B55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8-4EA3-A945-F34E103B55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D-40E1-927D-3CE1D600C9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D-40E1-927D-3CE1D600C9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9D-4422-AE96-14A43F5F98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D-4422-AE96-14A43F5F98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8-4FC7-9B69-2034991AD5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8-4FC7-9B69-2034991AD5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04-4600-8AC5-E2FB2C4C90A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04-4600-8AC5-E2FB2C4C90A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354.42</c:v>
                </c:pt>
                <c:pt idx="1">
                  <c:v>430.4</c:v>
                </c:pt>
                <c:pt idx="2">
                  <c:v>324.67</c:v>
                </c:pt>
                <c:pt idx="3">
                  <c:v>383.86</c:v>
                </c:pt>
                <c:pt idx="4">
                  <c:v>561.22</c:v>
                </c:pt>
              </c:numCache>
            </c:numRef>
          </c:val>
          <c:extLst>
            <c:ext xmlns:c16="http://schemas.microsoft.com/office/drawing/2014/chart" uri="{C3380CC4-5D6E-409C-BE32-E72D297353CC}">
              <c16:uniqueId val="{00000000-F4EA-4627-B350-9BDD79910F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F4EA-4627-B350-9BDD79910F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101.4</c:v>
                </c:pt>
                <c:pt idx="1">
                  <c:v>101.63</c:v>
                </c:pt>
                <c:pt idx="2">
                  <c:v>102.52</c:v>
                </c:pt>
                <c:pt idx="3">
                  <c:v>100</c:v>
                </c:pt>
                <c:pt idx="4">
                  <c:v>85.51</c:v>
                </c:pt>
              </c:numCache>
            </c:numRef>
          </c:val>
          <c:extLst>
            <c:ext xmlns:c16="http://schemas.microsoft.com/office/drawing/2014/chart" uri="{C3380CC4-5D6E-409C-BE32-E72D297353CC}">
              <c16:uniqueId val="{00000000-446B-42F2-96D3-5F41C5EB81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446B-42F2-96D3-5F41C5EB81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149.49</c:v>
                </c:pt>
                <c:pt idx="3">
                  <c:v>153.57</c:v>
                </c:pt>
                <c:pt idx="4">
                  <c:v>150</c:v>
                </c:pt>
              </c:numCache>
            </c:numRef>
          </c:val>
          <c:extLst>
            <c:ext xmlns:c16="http://schemas.microsoft.com/office/drawing/2014/chart" uri="{C3380CC4-5D6E-409C-BE32-E72D297353CC}">
              <c16:uniqueId val="{00000000-20A2-4A7A-85E9-D6D5537E35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20A2-4A7A-85E9-D6D5537E35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1"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壬生町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39313</v>
      </c>
      <c r="AM8" s="69"/>
      <c r="AN8" s="69"/>
      <c r="AO8" s="69"/>
      <c r="AP8" s="69"/>
      <c r="AQ8" s="69"/>
      <c r="AR8" s="69"/>
      <c r="AS8" s="69"/>
      <c r="AT8" s="68">
        <f>データ!T6</f>
        <v>61.06</v>
      </c>
      <c r="AU8" s="68"/>
      <c r="AV8" s="68"/>
      <c r="AW8" s="68"/>
      <c r="AX8" s="68"/>
      <c r="AY8" s="68"/>
      <c r="AZ8" s="68"/>
      <c r="BA8" s="68"/>
      <c r="BB8" s="68">
        <f>データ!U6</f>
        <v>643.84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72.2</v>
      </c>
      <c r="Q10" s="68"/>
      <c r="R10" s="68"/>
      <c r="S10" s="68"/>
      <c r="T10" s="68"/>
      <c r="U10" s="68"/>
      <c r="V10" s="68"/>
      <c r="W10" s="68">
        <f>データ!Q6</f>
        <v>69.900000000000006</v>
      </c>
      <c r="X10" s="68"/>
      <c r="Y10" s="68"/>
      <c r="Z10" s="68"/>
      <c r="AA10" s="68"/>
      <c r="AB10" s="68"/>
      <c r="AC10" s="68"/>
      <c r="AD10" s="69">
        <f>データ!R6</f>
        <v>2772</v>
      </c>
      <c r="AE10" s="69"/>
      <c r="AF10" s="69"/>
      <c r="AG10" s="69"/>
      <c r="AH10" s="69"/>
      <c r="AI10" s="69"/>
      <c r="AJ10" s="69"/>
      <c r="AK10" s="2"/>
      <c r="AL10" s="69">
        <f>データ!V6</f>
        <v>28305</v>
      </c>
      <c r="AM10" s="69"/>
      <c r="AN10" s="69"/>
      <c r="AO10" s="69"/>
      <c r="AP10" s="69"/>
      <c r="AQ10" s="69"/>
      <c r="AR10" s="69"/>
      <c r="AS10" s="69"/>
      <c r="AT10" s="68">
        <f>データ!W6</f>
        <v>7.78</v>
      </c>
      <c r="AU10" s="68"/>
      <c r="AV10" s="68"/>
      <c r="AW10" s="68"/>
      <c r="AX10" s="68"/>
      <c r="AY10" s="68"/>
      <c r="AZ10" s="68"/>
      <c r="BA10" s="68"/>
      <c r="BB10" s="68">
        <f>データ!X6</f>
        <v>3638.17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qbLHRFwMLZGBrn7NA0jyFwS11eErlzPC3pRzlLNYb7XfFzj8q3fXIwcb0QkQYz6X24ThFwrgBSkXmOdZQF0IQQ==" saltValue="PQdtVjXKPOXTFYqNHTA8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93611</v>
      </c>
      <c r="D6" s="33">
        <f t="shared" si="3"/>
        <v>47</v>
      </c>
      <c r="E6" s="33">
        <f t="shared" si="3"/>
        <v>17</v>
      </c>
      <c r="F6" s="33">
        <f t="shared" si="3"/>
        <v>1</v>
      </c>
      <c r="G6" s="33">
        <f t="shared" si="3"/>
        <v>0</v>
      </c>
      <c r="H6" s="33" t="str">
        <f t="shared" si="3"/>
        <v>栃木県　壬生町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72.2</v>
      </c>
      <c r="Q6" s="34">
        <f t="shared" si="3"/>
        <v>69.900000000000006</v>
      </c>
      <c r="R6" s="34">
        <f t="shared" si="3"/>
        <v>2772</v>
      </c>
      <c r="S6" s="34">
        <f t="shared" si="3"/>
        <v>39313</v>
      </c>
      <c r="T6" s="34">
        <f t="shared" si="3"/>
        <v>61.06</v>
      </c>
      <c r="U6" s="34">
        <f t="shared" si="3"/>
        <v>643.84</v>
      </c>
      <c r="V6" s="34">
        <f t="shared" si="3"/>
        <v>28305</v>
      </c>
      <c r="W6" s="34">
        <f t="shared" si="3"/>
        <v>7.78</v>
      </c>
      <c r="X6" s="34">
        <f t="shared" si="3"/>
        <v>3638.17</v>
      </c>
      <c r="Y6" s="35">
        <f>IF(Y7="",NA(),Y7)</f>
        <v>100.32</v>
      </c>
      <c r="Z6" s="35">
        <f t="shared" ref="Z6:AH6" si="4">IF(Z7="",NA(),Z7)</f>
        <v>102.28</v>
      </c>
      <c r="AA6" s="35">
        <f t="shared" si="4"/>
        <v>102.71</v>
      </c>
      <c r="AB6" s="35">
        <f t="shared" si="4"/>
        <v>100.93</v>
      </c>
      <c r="AC6" s="35">
        <f t="shared" si="4"/>
        <v>90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354.42</v>
      </c>
      <c r="BG6" s="35">
        <f t="shared" ref="BG6:BO6" si="7">IF(BG7="",NA(),BG7)</f>
        <v>430.4</v>
      </c>
      <c r="BH6" s="35">
        <f t="shared" si="7"/>
        <v>324.67</v>
      </c>
      <c r="BI6" s="35">
        <f t="shared" si="7"/>
        <v>383.86</v>
      </c>
      <c r="BJ6" s="35">
        <f t="shared" si="7"/>
        <v>561.22</v>
      </c>
      <c r="BK6" s="35">
        <f t="shared" si="7"/>
        <v>862.87</v>
      </c>
      <c r="BL6" s="35">
        <f t="shared" si="7"/>
        <v>716.96</v>
      </c>
      <c r="BM6" s="35">
        <f t="shared" si="7"/>
        <v>799.11</v>
      </c>
      <c r="BN6" s="35">
        <f t="shared" si="7"/>
        <v>768.62</v>
      </c>
      <c r="BO6" s="35">
        <f t="shared" si="7"/>
        <v>789.44</v>
      </c>
      <c r="BP6" s="34" t="str">
        <f>IF(BP7="","",IF(BP7="-","【-】","【"&amp;SUBSTITUTE(TEXT(BP7,"#,##0.00"),"-","△")&amp;"】"))</f>
        <v>【682.51】</v>
      </c>
      <c r="BQ6" s="35">
        <f>IF(BQ7="",NA(),BQ7)</f>
        <v>101.4</v>
      </c>
      <c r="BR6" s="35">
        <f t="shared" ref="BR6:BZ6" si="8">IF(BR7="",NA(),BR7)</f>
        <v>101.63</v>
      </c>
      <c r="BS6" s="35">
        <f t="shared" si="8"/>
        <v>102.52</v>
      </c>
      <c r="BT6" s="35">
        <f t="shared" si="8"/>
        <v>100</v>
      </c>
      <c r="BU6" s="35">
        <f t="shared" si="8"/>
        <v>85.51</v>
      </c>
      <c r="BV6" s="35">
        <f t="shared" si="8"/>
        <v>85.39</v>
      </c>
      <c r="BW6" s="35">
        <f t="shared" si="8"/>
        <v>88.09</v>
      </c>
      <c r="BX6" s="35">
        <f t="shared" si="8"/>
        <v>87.69</v>
      </c>
      <c r="BY6" s="35">
        <f t="shared" si="8"/>
        <v>88.06</v>
      </c>
      <c r="BZ6" s="35">
        <f t="shared" si="8"/>
        <v>87.29</v>
      </c>
      <c r="CA6" s="34" t="str">
        <f>IF(CA7="","",IF(CA7="-","【-】","【"&amp;SUBSTITUTE(TEXT(CA7,"#,##0.00"),"-","△")&amp;"】"))</f>
        <v>【100.34】</v>
      </c>
      <c r="CB6" s="35">
        <f>IF(CB7="",NA(),CB7)</f>
        <v>150</v>
      </c>
      <c r="CC6" s="35">
        <f t="shared" ref="CC6:CK6" si="9">IF(CC7="",NA(),CC7)</f>
        <v>150</v>
      </c>
      <c r="CD6" s="35">
        <f t="shared" si="9"/>
        <v>149.49</v>
      </c>
      <c r="CE6" s="35">
        <f t="shared" si="9"/>
        <v>153.57</v>
      </c>
      <c r="CF6" s="35">
        <f t="shared" si="9"/>
        <v>150</v>
      </c>
      <c r="CG6" s="35">
        <f t="shared" si="9"/>
        <v>188.79</v>
      </c>
      <c r="CH6" s="35">
        <f t="shared" si="9"/>
        <v>181.8</v>
      </c>
      <c r="CI6" s="35">
        <f t="shared" si="9"/>
        <v>180.07</v>
      </c>
      <c r="CJ6" s="35">
        <f t="shared" si="9"/>
        <v>179.32</v>
      </c>
      <c r="CK6" s="35">
        <f t="shared" si="9"/>
        <v>176.67</v>
      </c>
      <c r="CL6" s="34" t="str">
        <f>IF(CL7="","",IF(CL7="-","【-】","【"&amp;SUBSTITUTE(TEXT(CL7,"#,##0.00"),"-","△")&amp;"】"))</f>
        <v>【136.15】</v>
      </c>
      <c r="CM6" s="35">
        <f>IF(CM7="",NA(),CM7)</f>
        <v>82.52</v>
      </c>
      <c r="CN6" s="35">
        <f t="shared" ref="CN6:CV6" si="10">IF(CN7="",NA(),CN7)</f>
        <v>80.099999999999994</v>
      </c>
      <c r="CO6" s="35">
        <f t="shared" si="10"/>
        <v>78.89</v>
      </c>
      <c r="CP6" s="35">
        <f t="shared" si="10"/>
        <v>73.959999999999994</v>
      </c>
      <c r="CQ6" s="35">
        <f t="shared" si="10"/>
        <v>79.680000000000007</v>
      </c>
      <c r="CR6" s="35">
        <f t="shared" si="10"/>
        <v>59.4</v>
      </c>
      <c r="CS6" s="35">
        <f t="shared" si="10"/>
        <v>59.35</v>
      </c>
      <c r="CT6" s="35">
        <f t="shared" si="10"/>
        <v>58.4</v>
      </c>
      <c r="CU6" s="35">
        <f t="shared" si="10"/>
        <v>58</v>
      </c>
      <c r="CV6" s="35">
        <f t="shared" si="10"/>
        <v>57.42</v>
      </c>
      <c r="CW6" s="34" t="str">
        <f>IF(CW7="","",IF(CW7="-","【-】","【"&amp;SUBSTITUTE(TEXT(CW7,"#,##0.00"),"-","△")&amp;"】"))</f>
        <v>【59.64】</v>
      </c>
      <c r="CX6" s="35">
        <f>IF(CX7="",NA(),CX7)</f>
        <v>93.34</v>
      </c>
      <c r="CY6" s="35">
        <f t="shared" ref="CY6:DG6" si="11">IF(CY7="",NA(),CY7)</f>
        <v>93.74</v>
      </c>
      <c r="CZ6" s="35">
        <f t="shared" si="11"/>
        <v>94.14</v>
      </c>
      <c r="DA6" s="35">
        <f t="shared" si="11"/>
        <v>94.43</v>
      </c>
      <c r="DB6" s="35">
        <f t="shared" si="11"/>
        <v>94.71</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5">
        <f t="shared" ref="EF6:EN6" si="14">IF(EF7="",NA(),EF7)</f>
        <v>0.09</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93611</v>
      </c>
      <c r="D7" s="37">
        <v>47</v>
      </c>
      <c r="E7" s="37">
        <v>17</v>
      </c>
      <c r="F7" s="37">
        <v>1</v>
      </c>
      <c r="G7" s="37">
        <v>0</v>
      </c>
      <c r="H7" s="37" t="s">
        <v>97</v>
      </c>
      <c r="I7" s="37" t="s">
        <v>98</v>
      </c>
      <c r="J7" s="37" t="s">
        <v>99</v>
      </c>
      <c r="K7" s="37" t="s">
        <v>100</v>
      </c>
      <c r="L7" s="37" t="s">
        <v>101</v>
      </c>
      <c r="M7" s="37" t="s">
        <v>102</v>
      </c>
      <c r="N7" s="38" t="s">
        <v>103</v>
      </c>
      <c r="O7" s="38" t="s">
        <v>104</v>
      </c>
      <c r="P7" s="38">
        <v>72.2</v>
      </c>
      <c r="Q7" s="38">
        <v>69.900000000000006</v>
      </c>
      <c r="R7" s="38">
        <v>2772</v>
      </c>
      <c r="S7" s="38">
        <v>39313</v>
      </c>
      <c r="T7" s="38">
        <v>61.06</v>
      </c>
      <c r="U7" s="38">
        <v>643.84</v>
      </c>
      <c r="V7" s="38">
        <v>28305</v>
      </c>
      <c r="W7" s="38">
        <v>7.78</v>
      </c>
      <c r="X7" s="38">
        <v>3638.17</v>
      </c>
      <c r="Y7" s="38">
        <v>100.32</v>
      </c>
      <c r="Z7" s="38">
        <v>102.28</v>
      </c>
      <c r="AA7" s="38">
        <v>102.71</v>
      </c>
      <c r="AB7" s="38">
        <v>100.93</v>
      </c>
      <c r="AC7" s="38">
        <v>90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354.42</v>
      </c>
      <c r="BG7" s="38">
        <v>430.4</v>
      </c>
      <c r="BH7" s="38">
        <v>324.67</v>
      </c>
      <c r="BI7" s="38">
        <v>383.86</v>
      </c>
      <c r="BJ7" s="38">
        <v>561.22</v>
      </c>
      <c r="BK7" s="38">
        <v>862.87</v>
      </c>
      <c r="BL7" s="38">
        <v>716.96</v>
      </c>
      <c r="BM7" s="38">
        <v>799.11</v>
      </c>
      <c r="BN7" s="38">
        <v>768.62</v>
      </c>
      <c r="BO7" s="38">
        <v>789.44</v>
      </c>
      <c r="BP7" s="38">
        <v>682.51</v>
      </c>
      <c r="BQ7" s="38">
        <v>101.4</v>
      </c>
      <c r="BR7" s="38">
        <v>101.63</v>
      </c>
      <c r="BS7" s="38">
        <v>102.52</v>
      </c>
      <c r="BT7" s="38">
        <v>100</v>
      </c>
      <c r="BU7" s="38">
        <v>85.51</v>
      </c>
      <c r="BV7" s="38">
        <v>85.39</v>
      </c>
      <c r="BW7" s="38">
        <v>88.09</v>
      </c>
      <c r="BX7" s="38">
        <v>87.69</v>
      </c>
      <c r="BY7" s="38">
        <v>88.06</v>
      </c>
      <c r="BZ7" s="38">
        <v>87.29</v>
      </c>
      <c r="CA7" s="38">
        <v>100.34</v>
      </c>
      <c r="CB7" s="38">
        <v>150</v>
      </c>
      <c r="CC7" s="38">
        <v>150</v>
      </c>
      <c r="CD7" s="38">
        <v>149.49</v>
      </c>
      <c r="CE7" s="38">
        <v>153.57</v>
      </c>
      <c r="CF7" s="38">
        <v>150</v>
      </c>
      <c r="CG7" s="38">
        <v>188.79</v>
      </c>
      <c r="CH7" s="38">
        <v>181.8</v>
      </c>
      <c r="CI7" s="38">
        <v>180.07</v>
      </c>
      <c r="CJ7" s="38">
        <v>179.32</v>
      </c>
      <c r="CK7" s="38">
        <v>176.67</v>
      </c>
      <c r="CL7" s="38">
        <v>136.15</v>
      </c>
      <c r="CM7" s="38">
        <v>82.52</v>
      </c>
      <c r="CN7" s="38">
        <v>80.099999999999994</v>
      </c>
      <c r="CO7" s="38">
        <v>78.89</v>
      </c>
      <c r="CP7" s="38">
        <v>73.959999999999994</v>
      </c>
      <c r="CQ7" s="38">
        <v>79.680000000000007</v>
      </c>
      <c r="CR7" s="38">
        <v>59.4</v>
      </c>
      <c r="CS7" s="38">
        <v>59.35</v>
      </c>
      <c r="CT7" s="38">
        <v>58.4</v>
      </c>
      <c r="CU7" s="38">
        <v>58</v>
      </c>
      <c r="CV7" s="38">
        <v>57.42</v>
      </c>
      <c r="CW7" s="38">
        <v>59.64</v>
      </c>
      <c r="CX7" s="38">
        <v>93.34</v>
      </c>
      <c r="CY7" s="38">
        <v>93.74</v>
      </c>
      <c r="CZ7" s="38">
        <v>94.14</v>
      </c>
      <c r="DA7" s="38">
        <v>94.43</v>
      </c>
      <c r="DB7" s="38">
        <v>94.71</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0.08</v>
      </c>
      <c r="EF7" s="38">
        <v>0.09</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2021-01-31T05:36:34Z</cp:lastPrinted>
  <dcterms:created xsi:type="dcterms:W3CDTF">2020-12-04T02:44:13Z</dcterms:created>
  <dcterms:modified xsi:type="dcterms:W3CDTF">2021-01-31T05:36:40Z</dcterms:modified>
  <cp:category/>
</cp:coreProperties>
</file>